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.งานหนูนา\คำปรึกษา 68\TCS 68\รายงานไตรมาส TCS 68\"/>
    </mc:Choice>
  </mc:AlternateContent>
  <xr:revisionPtr revIDLastSave="0" documentId="13_ncr:1_{EB8EDFE2-D155-4D85-BBBD-35CAC710341B}" xr6:coauthVersionLast="36" xr6:coauthVersionMax="36" xr10:uidLastSave="{00000000-0000-0000-0000-000000000000}"/>
  <bookViews>
    <workbookView xWindow="8810" yWindow="0" windowWidth="21290" windowHeight="16310" xr2:uid="{00000000-000D-0000-FFFF-FFFF00000000}"/>
  </bookViews>
  <sheets>
    <sheet name="รายชื่อ" sheetId="5" r:id="rId1"/>
    <sheet name="ผลการประเมิน" sheetId="6" r:id="rId2"/>
    <sheet name="ผลการติดตามผล" sheetId="3" r:id="rId3"/>
  </sheets>
  <calcPr calcId="191029"/>
</workbook>
</file>

<file path=xl/calcChain.xml><?xml version="1.0" encoding="utf-8"?>
<calcChain xmlns="http://schemas.openxmlformats.org/spreadsheetml/2006/main">
  <c r="T43" i="6" l="1"/>
  <c r="T42" i="6"/>
  <c r="T41" i="6"/>
  <c r="T39" i="6"/>
  <c r="T38" i="6"/>
  <c r="T36" i="6"/>
  <c r="T35" i="6"/>
  <c r="T34" i="6"/>
  <c r="T32" i="6"/>
  <c r="T31" i="6"/>
  <c r="T30" i="6"/>
  <c r="T29" i="6"/>
  <c r="T28" i="6"/>
  <c r="T27" i="6"/>
  <c r="T26" i="6"/>
  <c r="T25" i="6"/>
  <c r="T24" i="6"/>
  <c r="T22" i="6"/>
  <c r="T21" i="6"/>
  <c r="T20" i="6"/>
  <c r="T19" i="6"/>
  <c r="T18" i="6"/>
  <c r="T17" i="6"/>
  <c r="T16" i="6"/>
  <c r="T15" i="6"/>
  <c r="T14" i="6"/>
  <c r="T12" i="6"/>
  <c r="T11" i="6"/>
  <c r="T10" i="6"/>
  <c r="T9" i="6"/>
  <c r="T8" i="6"/>
  <c r="T7" i="6"/>
  <c r="T6" i="6"/>
  <c r="T5" i="6"/>
  <c r="T4" i="6"/>
  <c r="U227" i="6"/>
  <c r="U226" i="6"/>
  <c r="S227" i="6"/>
  <c r="S226" i="6"/>
  <c r="Q228" i="6"/>
  <c r="Q227" i="6"/>
  <c r="Q226" i="6"/>
  <c r="O227" i="6"/>
  <c r="O226" i="6"/>
  <c r="M227" i="6"/>
  <c r="M226" i="6"/>
  <c r="K227" i="6"/>
  <c r="K226" i="6"/>
  <c r="I227" i="6"/>
  <c r="I226" i="6"/>
  <c r="G228" i="6"/>
  <c r="G227" i="6"/>
  <c r="G226" i="6"/>
  <c r="E231" i="6"/>
  <c r="E229" i="6"/>
  <c r="E228" i="6"/>
  <c r="E227" i="6"/>
  <c r="E226" i="6"/>
  <c r="C228" i="6"/>
  <c r="C227" i="6"/>
  <c r="C229" i="6"/>
  <c r="C230" i="6"/>
  <c r="C231" i="6"/>
  <c r="C226" i="6"/>
  <c r="Q7" i="3" l="1"/>
  <c r="R7" i="3" s="1"/>
  <c r="Q6" i="3"/>
  <c r="R6" i="3" s="1"/>
  <c r="Q5" i="3"/>
  <c r="R5" i="3" s="1"/>
  <c r="Q4" i="3"/>
  <c r="R4" i="3" s="1"/>
  <c r="V4" i="6" l="1"/>
  <c r="U231" i="6"/>
  <c r="S231" i="6"/>
  <c r="Q231" i="6"/>
  <c r="O231" i="6"/>
  <c r="M231" i="6"/>
  <c r="K231" i="6"/>
  <c r="I231" i="6"/>
  <c r="G231" i="6"/>
  <c r="U230" i="6"/>
  <c r="S230" i="6"/>
  <c r="T230" i="6" s="1"/>
  <c r="Q230" i="6"/>
  <c r="R230" i="6" s="1"/>
  <c r="O230" i="6"/>
  <c r="P230" i="6" s="1"/>
  <c r="M230" i="6"/>
  <c r="N230" i="6" s="1"/>
  <c r="K230" i="6"/>
  <c r="L230" i="6" s="1"/>
  <c r="I230" i="6"/>
  <c r="J230" i="6" s="1"/>
  <c r="G230" i="6"/>
  <c r="H230" i="6" s="1"/>
  <c r="E230" i="6"/>
  <c r="D230" i="6"/>
  <c r="U229" i="6"/>
  <c r="V229" i="6" s="1"/>
  <c r="S229" i="6"/>
  <c r="T229" i="6" s="1"/>
  <c r="Q229" i="6"/>
  <c r="O229" i="6"/>
  <c r="P229" i="6" s="1"/>
  <c r="M229" i="6"/>
  <c r="N229" i="6" s="1"/>
  <c r="K229" i="6"/>
  <c r="L229" i="6" s="1"/>
  <c r="I229" i="6"/>
  <c r="J229" i="6" s="1"/>
  <c r="G229" i="6"/>
  <c r="H229" i="6" s="1"/>
  <c r="F229" i="6"/>
  <c r="D229" i="6"/>
  <c r="U228" i="6"/>
  <c r="V228" i="6" s="1"/>
  <c r="S228" i="6"/>
  <c r="T228" i="6" s="1"/>
  <c r="R228" i="6"/>
  <c r="O228" i="6"/>
  <c r="M228" i="6"/>
  <c r="K228" i="6"/>
  <c r="L228" i="6" s="1"/>
  <c r="I228" i="6"/>
  <c r="J228" i="6" s="1"/>
  <c r="H228" i="6"/>
  <c r="F228" i="6"/>
  <c r="D228" i="6"/>
  <c r="V227" i="6"/>
  <c r="T227" i="6"/>
  <c r="P227" i="6"/>
  <c r="N227" i="6"/>
  <c r="J227" i="6"/>
  <c r="H227" i="6"/>
  <c r="F227" i="6"/>
  <c r="D227" i="6"/>
  <c r="V226" i="6"/>
  <c r="R226" i="6"/>
  <c r="P226" i="6"/>
  <c r="L226" i="6"/>
  <c r="J226" i="6"/>
  <c r="H226" i="6"/>
  <c r="F226" i="6"/>
  <c r="D226" i="6"/>
  <c r="T44" i="6"/>
  <c r="V44" i="6" s="1"/>
  <c r="V43" i="6"/>
  <c r="V42" i="6"/>
  <c r="V41" i="6"/>
  <c r="V39" i="6"/>
  <c r="V38" i="6"/>
  <c r="U36" i="6"/>
  <c r="V36" i="6"/>
  <c r="V35" i="6"/>
  <c r="V34" i="6"/>
  <c r="V32" i="6"/>
  <c r="V31" i="6"/>
  <c r="V30" i="6"/>
  <c r="U29" i="6"/>
  <c r="V28" i="6"/>
  <c r="V27" i="6"/>
  <c r="V26" i="6"/>
  <c r="V25" i="6"/>
  <c r="U24" i="6"/>
  <c r="V22" i="6"/>
  <c r="U21" i="6"/>
  <c r="V20" i="6"/>
  <c r="V19" i="6"/>
  <c r="U18" i="6"/>
  <c r="V17" i="6"/>
  <c r="U16" i="6"/>
  <c r="V15" i="6"/>
  <c r="U14" i="6"/>
  <c r="V12" i="6"/>
  <c r="U11" i="6"/>
  <c r="U10" i="6"/>
  <c r="V9" i="6"/>
  <c r="V8" i="6"/>
  <c r="V7" i="6"/>
  <c r="V6" i="6"/>
  <c r="V5" i="6"/>
  <c r="C232" i="6" l="1"/>
  <c r="C237" i="6" s="1"/>
  <c r="V21" i="6"/>
  <c r="V24" i="6"/>
  <c r="V29" i="6"/>
  <c r="V18" i="6"/>
  <c r="V10" i="6"/>
  <c r="U5" i="6"/>
  <c r="U8" i="6"/>
  <c r="U35" i="6"/>
  <c r="U15" i="6"/>
  <c r="W16" i="6" s="1"/>
  <c r="U31" i="6"/>
  <c r="V16" i="6"/>
  <c r="U27" i="6"/>
  <c r="D232" i="6"/>
  <c r="U28" i="6"/>
  <c r="U32" i="6"/>
  <c r="S232" i="6"/>
  <c r="F221" i="6" s="1"/>
  <c r="U4" i="6"/>
  <c r="H232" i="6"/>
  <c r="T226" i="6"/>
  <c r="T232" i="6" s="1"/>
  <c r="J232" i="6"/>
  <c r="K232" i="6"/>
  <c r="U6" i="6"/>
  <c r="E232" i="6"/>
  <c r="F231" i="6" s="1"/>
  <c r="L212" i="6" s="1"/>
  <c r="M232" i="6"/>
  <c r="F217" i="6" s="1"/>
  <c r="U232" i="6"/>
  <c r="V231" i="6" s="1"/>
  <c r="L222" i="6" s="1"/>
  <c r="U25" i="6"/>
  <c r="U9" i="6"/>
  <c r="V11" i="6"/>
  <c r="U17" i="6"/>
  <c r="U22" i="6"/>
  <c r="U30" i="6"/>
  <c r="N226" i="6"/>
  <c r="R227" i="6"/>
  <c r="N228" i="6"/>
  <c r="R229" i="6"/>
  <c r="F230" i="6"/>
  <c r="F232" i="6" s="1"/>
  <c r="V230" i="6"/>
  <c r="V232" i="6" s="1"/>
  <c r="V14" i="6"/>
  <c r="G232" i="6"/>
  <c r="H231" i="6" s="1"/>
  <c r="L213" i="6" s="1"/>
  <c r="O232" i="6"/>
  <c r="G219" i="6" s="1"/>
  <c r="U7" i="6"/>
  <c r="U12" i="6"/>
  <c r="W12" i="6" s="1"/>
  <c r="U20" i="6"/>
  <c r="U26" i="6"/>
  <c r="U34" i="6"/>
  <c r="L227" i="6"/>
  <c r="L232" i="6" s="1"/>
  <c r="P228" i="6"/>
  <c r="P232" i="6" s="1"/>
  <c r="U19" i="6"/>
  <c r="I232" i="6"/>
  <c r="J231" i="6" s="1"/>
  <c r="Q232" i="6"/>
  <c r="R231" i="6" s="1"/>
  <c r="L220" i="6" s="1"/>
  <c r="H211" i="6" l="1"/>
  <c r="H217" i="6"/>
  <c r="N232" i="6"/>
  <c r="M233" i="6" s="1"/>
  <c r="D231" i="6"/>
  <c r="L211" i="6" s="1"/>
  <c r="I211" i="6"/>
  <c r="F213" i="6"/>
  <c r="F212" i="6"/>
  <c r="F211" i="6"/>
  <c r="I212" i="6"/>
  <c r="J213" i="6"/>
  <c r="J211" i="6"/>
  <c r="R232" i="6"/>
  <c r="Q233" i="6" s="1"/>
  <c r="H220" i="6"/>
  <c r="J222" i="6"/>
  <c r="H222" i="6"/>
  <c r="U233" i="6"/>
  <c r="W26" i="6"/>
  <c r="I219" i="6"/>
  <c r="J220" i="6"/>
  <c r="W29" i="6"/>
  <c r="G221" i="6"/>
  <c r="W36" i="6"/>
  <c r="H221" i="6"/>
  <c r="J221" i="6"/>
  <c r="I221" i="6"/>
  <c r="T231" i="6"/>
  <c r="L221" i="6" s="1"/>
  <c r="S233" i="6"/>
  <c r="W19" i="6"/>
  <c r="K233" i="6"/>
  <c r="F215" i="6"/>
  <c r="G215" i="6"/>
  <c r="W9" i="6"/>
  <c r="H213" i="6"/>
  <c r="H212" i="6"/>
  <c r="G212" i="6"/>
  <c r="W6" i="6"/>
  <c r="I213" i="6"/>
  <c r="J212" i="6"/>
  <c r="G211" i="6"/>
  <c r="G213" i="6"/>
  <c r="C233" i="6"/>
  <c r="O233" i="6"/>
  <c r="W32" i="6"/>
  <c r="I233" i="6"/>
  <c r="I220" i="6"/>
  <c r="I215" i="6"/>
  <c r="H215" i="6"/>
  <c r="J215" i="6"/>
  <c r="F219" i="6"/>
  <c r="P231" i="6"/>
  <c r="J219" i="6"/>
  <c r="H219" i="6"/>
  <c r="J216" i="6"/>
  <c r="I216" i="6"/>
  <c r="H216" i="6"/>
  <c r="L231" i="6"/>
  <c r="L215" i="6" s="1"/>
  <c r="E233" i="6"/>
  <c r="F220" i="6"/>
  <c r="G222" i="6"/>
  <c r="I222" i="6"/>
  <c r="F222" i="6"/>
  <c r="G220" i="6"/>
  <c r="G216" i="6"/>
  <c r="G233" i="6"/>
  <c r="F216" i="6"/>
  <c r="W22" i="6"/>
  <c r="G217" i="6"/>
  <c r="J217" i="6"/>
  <c r="I217" i="6"/>
  <c r="N231" i="6"/>
  <c r="L216" i="6" s="1"/>
  <c r="K216" i="6" l="1"/>
  <c r="K217" i="6"/>
  <c r="K211" i="6"/>
  <c r="K220" i="6"/>
  <c r="K215" i="6"/>
  <c r="C235" i="6"/>
  <c r="K212" i="6"/>
  <c r="K213" i="6"/>
  <c r="K219" i="6"/>
  <c r="K222" i="6"/>
  <c r="K221" i="6"/>
  <c r="L219" i="6"/>
  <c r="L217" i="6"/>
</calcChain>
</file>

<file path=xl/sharedStrings.xml><?xml version="1.0" encoding="utf-8"?>
<sst xmlns="http://schemas.openxmlformats.org/spreadsheetml/2006/main" count="867" uniqueCount="580">
  <si>
    <t>ชื่อ</t>
  </si>
  <si>
    <t>นามสกุล</t>
  </si>
  <si>
    <t>ที่อยู่</t>
  </si>
  <si>
    <t>รายละเอียดผลการประเมิน</t>
  </si>
  <si>
    <t>IDProject</t>
  </si>
  <si>
    <t>IDPersonal</t>
  </si>
  <si>
    <t>ข้อมูลวัดความพึงพอใจ</t>
  </si>
  <si>
    <t>คิดเป็นร้อยละ</t>
  </si>
  <si>
    <t>1. การนำไปใช้ประโยชน์</t>
  </si>
  <si>
    <t>เพราะ</t>
  </si>
  <si>
    <t>2.2 จำนวนเงิน</t>
  </si>
  <si>
    <t>หมายเหตุ</t>
  </si>
  <si>
    <t>IDPersonal ของผู้เข้าอบรมที่ติดตามต้องตรงกับ IDPersonal ของใบสมัคร</t>
  </si>
  <si>
    <t>% ความพึงพอใจ</t>
  </si>
  <si>
    <t>ภาพรวมของกลุ่ม</t>
  </si>
  <si>
    <t>%</t>
  </si>
  <si>
    <t>ข้อมูลการติดตามผลผู้เข้าร่วมฝึกอบรมภายใต้โครงการคลินิกเทคโนโลยี</t>
  </si>
  <si>
    <t>3. นำความรู้ไปลดรายจ่ายได้ กี่บาท/เดือน</t>
  </si>
  <si>
    <t>4. ในด้านคุณภาพชีวิต</t>
  </si>
  <si>
    <t>6. นำความรู้ไปใช้ที่ไหน</t>
  </si>
  <si>
    <t>7. นำความรู้ไปขยายผลต่อ</t>
  </si>
  <si>
    <t>5. เริ่มนำความรู้ที่ได้รับไปใช้เมื่อใด</t>
  </si>
  <si>
    <t>ประเมินทางเศรษฐศาสตร์ทั้งโครงการ</t>
  </si>
  <si>
    <t>4.ภาพรวมความพึงพอใจในการให้บริการ</t>
  </si>
  <si>
    <t>5.ท่านคาดว่าสามารถนำความรู้ไปใช้ประโยชน์ได้หรือไม่</t>
  </si>
  <si>
    <t>6.การนำไปใช้ประโยชน์ในลักษณะ</t>
  </si>
  <si>
    <t>1. ด้านกระบวนการ ขั้นตอนการให้บริการ</t>
  </si>
  <si>
    <t>1.1 มีช่องทางการให้บริการที่หลากหลาย</t>
  </si>
  <si>
    <t>1.2 การให้บริการขั้นตอน ไม่ยุ่งยาก ซับซ้อน</t>
  </si>
  <si>
    <t>1.3 การให้บริการมีความสะดวก รวดเร็ว</t>
  </si>
  <si>
    <t>2. เจ้าหน้าที่ผู้ให้บริการ</t>
  </si>
  <si>
    <t>2.1 ให้บริการด้วยความสุภาพ เต็มใจ ยินดี</t>
  </si>
  <si>
    <t>2.2 ให้บริการด้วยความสะดวก รวดเร็ว</t>
  </si>
  <si>
    <t>2.3 ให้บริการตอบข้อซักถามปัญหาได้น่าเชื่อถือ</t>
  </si>
  <si>
    <t>3. ด้านข้อมูล</t>
  </si>
  <si>
    <t>3.1 ได้รับความรู้เพิ่มขึ้น</t>
  </si>
  <si>
    <t>3.2 ข้อมูลมีความถูกต้องตรงความต้องการ</t>
  </si>
  <si>
    <t>3.3 ข้อมูลที่ได้รับมีประโยชน์</t>
  </si>
  <si>
    <t>4. ภาพรวมความพึงพอใจในการให้บริการ</t>
  </si>
  <si>
    <t>ระดับความ พึงพอใจ</t>
  </si>
  <si>
    <t>ข้อมูลการประเมินความพึงพอใจผู้เข้าร่วมฝึกอบรมภายใต้โครงการคลินิกเทคโนโลยี แผนบริการให้คำปรึกษาฯ</t>
  </si>
  <si>
    <t>ที่</t>
  </si>
  <si>
    <t>การให้บริการ</t>
  </si>
  <si>
    <t>เรื่องที่ให้บริการ</t>
  </si>
  <si>
    <t>รายละเอียดให้บริการ</t>
  </si>
  <si>
    <t>หมายเลขโทรศัพท์</t>
  </si>
  <si>
    <t>คำปรึกษา</t>
  </si>
  <si>
    <t>คำนำหน้า</t>
  </si>
  <si>
    <t>นาง</t>
  </si>
  <si>
    <t>นางสาว</t>
  </si>
  <si>
    <t xml:space="preserve"> = น้อยที่สุด</t>
  </si>
  <si>
    <t xml:space="preserve"> = น้อย</t>
  </si>
  <si>
    <t xml:space="preserve"> = ปานกลาง</t>
  </si>
  <si>
    <t xml:space="preserve"> = มาก</t>
  </si>
  <si>
    <t xml:space="preserve"> = มากที่สุด</t>
  </si>
  <si>
    <t xml:space="preserve"> = ไม่พึงพอใจ</t>
  </si>
  <si>
    <t>ไม่พึงพอใจ</t>
  </si>
  <si>
    <t>% ไม่พึงพอใจ</t>
  </si>
  <si>
    <t>ข้อมูล</t>
  </si>
  <si>
    <t>นาย</t>
  </si>
  <si>
    <t>ข้อ 1.1</t>
  </si>
  <si>
    <t>ข้อ 1.2</t>
  </si>
  <si>
    <t>ข้อ 1.3</t>
  </si>
  <si>
    <t>ข้อ 2.1</t>
  </si>
  <si>
    <t>ข้อ 2.2</t>
  </si>
  <si>
    <t>ข้อ 2.3</t>
  </si>
  <si>
    <t>ข้อ 3.1</t>
  </si>
  <si>
    <t>ข้อ 3.2</t>
  </si>
  <si>
    <t>ข้อ 3.3</t>
  </si>
  <si>
    <t>ข้อ 4</t>
  </si>
  <si>
    <t>ข้อ 5</t>
  </si>
  <si>
    <t>ข้อ 6</t>
  </si>
  <si>
    <t>ร้อยละ</t>
  </si>
  <si>
    <t>% ระดับความพึง
พอใจ</t>
  </si>
  <si>
    <t>1. ขั้นตอนการให้บริการ</t>
  </si>
  <si>
    <t>2.1 รายได้ที่ได้รับหลัก/เสริม</t>
  </si>
  <si>
    <t>2. วิทยากร / เจ้าหน้าที่ผู้ให้บริการ</t>
  </si>
  <si>
    <t>3. สิ่งอำนวยความสะดวก</t>
  </si>
  <si>
    <t>ประยุคเป็นความรู้ใหม่</t>
  </si>
  <si>
    <t>เป็นวิทยากร</t>
  </si>
  <si>
    <t>ให้บริการคำปรึกษา</t>
  </si>
  <si>
    <t>อื่นๆ</t>
  </si>
  <si>
    <t>อำไพ</t>
  </si>
  <si>
    <t>มาลี</t>
  </si>
  <si>
    <t>มหาวิทยาลัยราชภัฏเชียงใหม่</t>
  </si>
  <si>
    <t>พิมประภา</t>
  </si>
  <si>
    <t>อินทร์ศรีตอง</t>
  </si>
  <si>
    <t>112 หมู่ 5 ต.เวียง อ.พร้าว จ.เชียงใหม่</t>
  </si>
  <si>
    <t>ชวลิต</t>
  </si>
  <si>
    <t>ประพันธ์</t>
  </si>
  <si>
    <t>ไชยแว่น</t>
  </si>
  <si>
    <t>88 หมู่ 5 ต.เวียง อ.พร้าว จ.เชียงใหม่</t>
  </si>
  <si>
    <t>อารีย์</t>
  </si>
  <si>
    <t>ทนันไชย</t>
  </si>
  <si>
    <t>94 หมู่ 5 ต.เวียง อ.พร้าว จ.เชียงใหม่</t>
  </si>
  <si>
    <t>อรุณี</t>
  </si>
  <si>
    <t>จันคง</t>
  </si>
  <si>
    <t>58 หมู่ 5 ต.เวียง อ.พร้าว จ.เชียงใหม่</t>
  </si>
  <si>
    <t>จำลอง</t>
  </si>
  <si>
    <t>ปัญญาฟู</t>
  </si>
  <si>
    <t>109 หมู่ 5 ต.เวียง อ.พร้าว จ.เชียงใหม่</t>
  </si>
  <si>
    <t xml:space="preserve">สุชานุช </t>
  </si>
  <si>
    <t>ศรีวัฒ</t>
  </si>
  <si>
    <t>99 หมู่ 5 ต.เวียง อ.พร้าว จ.เชียงใหม่</t>
  </si>
  <si>
    <t>วัชริษ</t>
  </si>
  <si>
    <t>เทพคำ</t>
  </si>
  <si>
    <t>80 หมู่ 5 ต.เวียง อ.พร้าว จ.เชียงใหม่</t>
  </si>
  <si>
    <t xml:space="preserve">อุไรวรรณ </t>
  </si>
  <si>
    <t>สีฟ้าเลือน</t>
  </si>
  <si>
    <t>98 หมู่ 5 ต.เวียง อ.พร้าว จ.เชียงใหม่</t>
  </si>
  <si>
    <t xml:space="preserve">จิตรเป็ง </t>
  </si>
  <si>
    <t>วงธจักร์</t>
  </si>
  <si>
    <t>22 หมู่ 5 ต.เวียง อ.พร้าว จ.เชียงใหม่</t>
  </si>
  <si>
    <t>อรพิน</t>
  </si>
  <si>
    <t>มาเขียว</t>
  </si>
  <si>
    <t>102 หมู่ 5 ต.เวียง อ.พร้าว จ.เชียงใหม่</t>
  </si>
  <si>
    <t>ชัยวัฒน์</t>
  </si>
  <si>
    <t>เจริญพัฒนาสกุล</t>
  </si>
  <si>
    <t>92 หมู่ 5 ต.เวียง อ.พร้าว จ.เชียงใหม่</t>
  </si>
  <si>
    <t xml:space="preserve">นุชนาฎ </t>
  </si>
  <si>
    <t>ทองยู</t>
  </si>
  <si>
    <t xml:space="preserve">สรดี </t>
  </si>
  <si>
    <t>แสนคำหล่น</t>
  </si>
  <si>
    <t>85 หมู่ 5 ต.เวียง อ.พร้าว จ.เชียงใหม่</t>
  </si>
  <si>
    <t>ละอองคำ</t>
  </si>
  <si>
    <t>34 หมู่ 5 ต.เวียง อ.พร้าว จ.เชียงใหม่</t>
  </si>
  <si>
    <t>สมปอง</t>
  </si>
  <si>
    <t>นาถ้ำ</t>
  </si>
  <si>
    <t>54 หมู่ 5 ต.เวียง อ.พร้าว จ.เชียงใหม่</t>
  </si>
  <si>
    <t xml:space="preserve">ศรีทอน </t>
  </si>
  <si>
    <t>ดวงวิไล</t>
  </si>
  <si>
    <t>52 หมู่ 5 ต.เวียง อ.พร้าว จ.เชียงใหม่</t>
  </si>
  <si>
    <t>มาลา</t>
  </si>
  <si>
    <t>ก้อนแก้ว</t>
  </si>
  <si>
    <t>13 หมู่ 5 ต.เวียง อ.พร้าว จ.เชียงใหม่</t>
  </si>
  <si>
    <t xml:space="preserve">จันทร์จิรา </t>
  </si>
  <si>
    <t>ขันติ</t>
  </si>
  <si>
    <t>26 หมู่ 5 ต.เวียง อ.พร้าว จ.เชียงใหม่</t>
  </si>
  <si>
    <t>มณี</t>
  </si>
  <si>
    <t>คำปัน</t>
  </si>
  <si>
    <t>87 หมู่ 5 ต.เวียง อ.พร้าว จ.เชียงใหม่</t>
  </si>
  <si>
    <t>ศักดิ์ศรี</t>
  </si>
  <si>
    <t>อุสา</t>
  </si>
  <si>
    <t>เดชดี</t>
  </si>
  <si>
    <t>35 หมู่ 5 ต.เวียง อ.พร้าว จ.เชียงใหม่</t>
  </si>
  <si>
    <t>ชุวัฒน์</t>
  </si>
  <si>
    <t>พัฒนา</t>
  </si>
  <si>
    <t>ดงฆะรัตน์</t>
  </si>
  <si>
    <t>49 หมู่ 5 ต.เวียง อ.พร้าว จ.เชียงใหม่</t>
  </si>
  <si>
    <t>ดารา</t>
  </si>
  <si>
    <t>มนตรี</t>
  </si>
  <si>
    <t>46/1 หมู่ 5 ต.เวียง อ.พร้าว จ.เชียงใหม่</t>
  </si>
  <si>
    <t>ราณี</t>
  </si>
  <si>
    <t>รู้ธรรม</t>
  </si>
  <si>
    <t>7 หมู่ 5 ต.เวียง อ.พร้าว จ.เชียงใหม่</t>
  </si>
  <si>
    <t>กิ่ง</t>
  </si>
  <si>
    <t>มูลสุข</t>
  </si>
  <si>
    <t>130 หมู่ 5 ต.เวียง อ.พร้าว จ.เชียงใหม่</t>
  </si>
  <si>
    <t xml:space="preserve">ธัญญาพร </t>
  </si>
  <si>
    <t>เต็มบุญนาค</t>
  </si>
  <si>
    <t xml:space="preserve">จันทร์ศรี </t>
  </si>
  <si>
    <t>ต้นติ่ม</t>
  </si>
  <si>
    <t>17 หมู่ 5 ต.เวียง อ.พร้าว จ.เชียงใหม่</t>
  </si>
  <si>
    <t>โสภา</t>
  </si>
  <si>
    <t xml:space="preserve">สุนิสา </t>
  </si>
  <si>
    <t>ผศ.</t>
  </si>
  <si>
    <t>จรูญ</t>
  </si>
  <si>
    <t>สุนิสา</t>
  </si>
  <si>
    <t>มงคล</t>
  </si>
  <si>
    <t>พรวิไล</t>
  </si>
  <si>
    <t>อัญชลี</t>
  </si>
  <si>
    <t>วารุณี</t>
  </si>
  <si>
    <t>บริการให้คำปรึกษา กิจกรรมการแปรรูปผลิตภัณฑ์เส้นขนมจีนจากถั่วเหลือง</t>
  </si>
  <si>
    <t xml:space="preserve">วิชุดา </t>
  </si>
  <si>
    <t>วิชัยพัฒนาพล</t>
  </si>
  <si>
    <t>119 หมู่ที่ 8 บ้านห้วยขนุน ต.แม่ตื่น</t>
  </si>
  <si>
    <t>ทิวา</t>
  </si>
  <si>
    <t>แววจันทรา</t>
  </si>
  <si>
    <t>92 หมู่ที่ 8 บ้านห้วยขนุน ต.แม่ตื่น</t>
  </si>
  <si>
    <t xml:space="preserve">แปะพอ </t>
  </si>
  <si>
    <t>พิมพ์วรีย์</t>
  </si>
  <si>
    <t>154 หมู่ที่ 8 บ้านห้วยยาบ ต.แม่ตื่น</t>
  </si>
  <si>
    <t xml:space="preserve">ชะวา </t>
  </si>
  <si>
    <t>เมธายอด</t>
  </si>
  <si>
    <t>121 หมู่ที่ 8 บ้านห้วยยาบ ต.แม่ตื่น</t>
  </si>
  <si>
    <t xml:space="preserve">แปะโพ </t>
  </si>
  <si>
    <t>ชาญชนวุฒิ</t>
  </si>
  <si>
    <t>131 หมู่ที่ 8 บ้านห้วยยาบ ต.แม่ตื่น</t>
  </si>
  <si>
    <t>สุดา</t>
  </si>
  <si>
    <t>ชาตรียินดี</t>
  </si>
  <si>
    <t>40/3 หมู่ที่ 9 บ้านฉุ้ยมอ ต.แม่ตื่น</t>
  </si>
  <si>
    <t xml:space="preserve">พัชทิดา </t>
  </si>
  <si>
    <t>อรุณฉายลักษณ์</t>
  </si>
  <si>
    <t>131 หมู่ที่13 บ้านยางเปียง ต.อมก๋อย</t>
  </si>
  <si>
    <t xml:space="preserve">อาภาภรณ์ </t>
  </si>
  <si>
    <t>แสงพญา</t>
  </si>
  <si>
    <t>103 หมู่ที่ 4 บ้านยางเปียง ต.อมก๋อย</t>
  </si>
  <si>
    <t>กฤษณา</t>
  </si>
  <si>
    <t>คงฐิติไทย</t>
  </si>
  <si>
    <t>10/1 หมู่ที่ 4 บ้านยางเปียง ต.อมก๋อย</t>
  </si>
  <si>
    <t>เด็กหญิง</t>
  </si>
  <si>
    <t>วัฒนา</t>
  </si>
  <si>
    <t>ประคุณหังสิต</t>
  </si>
  <si>
    <t>46 หมู่ที่ 4 บ้านยางเปียง ต.อมก๋อย</t>
  </si>
  <si>
    <t xml:space="preserve">ดารารัตน์ </t>
  </si>
  <si>
    <t>เสาร์</t>
  </si>
  <si>
    <t>ม่อนประเสริฐ</t>
  </si>
  <si>
    <t>128 หมู่ที่ 4 บ้านห้วยปูหลวง ต.แม่ตื่น</t>
  </si>
  <si>
    <t xml:space="preserve">ชาดา </t>
  </si>
  <si>
    <t>กิจวัตรประเสริฐ</t>
  </si>
  <si>
    <t>159 หมู่ที่ 4 บ้านห้วยปูหลวง ต.แม่ตื่น</t>
  </si>
  <si>
    <t>102 หมู่ที่ 4 บ้านห้วยปูหลวง ต.แม่ตื่น</t>
  </si>
  <si>
    <t xml:space="preserve">วันเพ็ญ </t>
  </si>
  <si>
    <t>ม่อนประเสิรฐ</t>
  </si>
  <si>
    <t>37 หมู่ที่ 4 บ้านห้วยปูหลวง ต.แม่ตื่น</t>
  </si>
  <si>
    <t xml:space="preserve">วันวิสา </t>
  </si>
  <si>
    <t>ฐิตถาวร</t>
  </si>
  <si>
    <t>811 หมู่ที่ 4 บ้านห้วยปูหลวง ต.แม่ตื่น</t>
  </si>
  <si>
    <t xml:space="preserve">ลัดดาวัลย์ </t>
  </si>
  <si>
    <t>ส่องแสงสวรรค์</t>
  </si>
  <si>
    <t>106 หมู่ที่ 4 บ้านห้วยปูหลวง ต.แม่ตื่น</t>
  </si>
  <si>
    <t xml:space="preserve">บริแฮ </t>
  </si>
  <si>
    <t>29/3 หมู่ที่ 4 บ้านห้วยปูหลวง ต.แม่ตื่น</t>
  </si>
  <si>
    <t xml:space="preserve">โตเต </t>
  </si>
  <si>
    <t>30 หมู่ที่ 4 บ้านห้วยปูหลวง ต.แม่ตื่น</t>
  </si>
  <si>
    <t>แปะเปือย</t>
  </si>
  <si>
    <t>มูลอย</t>
  </si>
  <si>
    <t>54 หมู่ที่ 4 บ้านห้วยปูหลวง ต.แม่ตื่น</t>
  </si>
  <si>
    <t xml:space="preserve">นิดานุช </t>
  </si>
  <si>
    <t>27/2 หมู่ที่ 4 บ้านห้วยปูหลวง ต.แม่ตื่น</t>
  </si>
  <si>
    <t>น้ำผึ้ง</t>
  </si>
  <si>
    <t>พิไลนพ</t>
  </si>
  <si>
    <t>58 หมู่ที่ 4 บ้านห้วยปูหลวง ต.แม่ตื่น</t>
  </si>
  <si>
    <t xml:space="preserve">ปิยะพร </t>
  </si>
  <si>
    <t>อิสระโอกาส</t>
  </si>
  <si>
    <t>207 หมู่ที่ 7 บ้านปรอโพ ต.แม่ตื่น</t>
  </si>
  <si>
    <t>ณัฐนันทร์</t>
  </si>
  <si>
    <t>สุขสันต์นิรันดร์</t>
  </si>
  <si>
    <t>355 หมู่ที่ 13 บ้านยางเปียง ต.แม่ตื่น</t>
  </si>
  <si>
    <t xml:space="preserve">เผลอที </t>
  </si>
  <si>
    <t>146 หมู่ที่ 4 บ้านยางเปียง ต.แม่ตื่น</t>
  </si>
  <si>
    <t xml:space="preserve">ปวีญานุช </t>
  </si>
  <si>
    <t>พงศาสาตร์</t>
  </si>
  <si>
    <t>176 หมู่ที่ 4 บ้านห้วยปูหลวง ต.แม่ตื่น</t>
  </si>
  <si>
    <t xml:space="preserve">คือแป๊ะ </t>
  </si>
  <si>
    <t>131 หมู่ที่ 4 บ้านยางเปียง ต.แม่ตื่น</t>
  </si>
  <si>
    <t xml:space="preserve">ซอแฮ </t>
  </si>
  <si>
    <t>176 หมู่ที่ 4 บ้านยางเปียง ต.แม่ตื่น</t>
  </si>
  <si>
    <t>บริการให้คำปรึกษา การถ่ายทอดเทคโนโลยีและนวัตกรรมการย้อมสีธรรมชาติ</t>
  </si>
  <si>
    <t>ถ่ายทอดเทคโนโลยีและวัตกรรมการย้อมสีธรรมชาติให้กับชุมชนกลุ่มทอผ้าบ้านยางเปียง อำเภออมก๋อย จังหวัดเชียงใหม่ ในกิจกรรม การยกระดับผลิตภัณฑ์สิ่งทอพื้นเมืองไทลื้อ ด้วยวิทยาศาสตร์ เทคโนโลยีและนวัตกรรม วิทยากร โดย ผศ.ไพโรจน์ วรพจน์พรชัย บรรยาย เรื่องความสำคัญของการย้อมสีธรรมชาติ และคุณสมบัติของพืชให้สีตามบริบทของชุมชน และการคัดเลือกพืชในชุมชนเพื่อใช้ในการสร้างสีอัตลักษณ์ของกลุ่ม และมีการฝึกปฏิบัติการสกัดสี การย้อมสีจากพืชในท้องถิ่น การใช้สารมอร์แดนท์ชนิดต่างๆ เพื่อปรับเฉดสีให้เหมาะสมตามความต้องการ และการใช้เอนไซม์ ENZease ช่วยเพิ่มประสิทธิภาพในการย้อม</t>
  </si>
  <si>
    <t>สุมาลี</t>
  </si>
  <si>
    <t>มานิตกิจวิวัฒน์</t>
  </si>
  <si>
    <t>บ้านป่าเกี๊ยะนอก ต.บ่อแก้ว อ.สะเมิง</t>
  </si>
  <si>
    <t>085-7079943</t>
  </si>
  <si>
    <t>วัชระพร</t>
  </si>
  <si>
    <t>ฉลองศักดิ์สิทธิ์</t>
  </si>
  <si>
    <t>098-4271913</t>
  </si>
  <si>
    <t>หล้า</t>
  </si>
  <si>
    <t>คอร่า</t>
  </si>
  <si>
    <t>เกศา</t>
  </si>
  <si>
    <t>อุทิศลาภผล</t>
  </si>
  <si>
    <t>088-9758539</t>
  </si>
  <si>
    <t>ชนาภา</t>
  </si>
  <si>
    <t>บุญทา</t>
  </si>
  <si>
    <t>096-9273367</t>
  </si>
  <si>
    <t>วันดี</t>
  </si>
  <si>
    <t>กาเหล่</t>
  </si>
  <si>
    <t>บ่อแก้วทรัพย์ดี</t>
  </si>
  <si>
    <t>061-6024231</t>
  </si>
  <si>
    <t>จันสวย</t>
  </si>
  <si>
    <t>ประเสริฐศิลป์</t>
  </si>
  <si>
    <t>กุเน</t>
  </si>
  <si>
    <t>063-0421223</t>
  </si>
  <si>
    <t>ขวัญฤดี</t>
  </si>
  <si>
    <t>062-5790942</t>
  </si>
  <si>
    <t>พรทิพย์</t>
  </si>
  <si>
    <t>ยอพะพอ</t>
  </si>
  <si>
    <t>เทอมู</t>
  </si>
  <si>
    <t>เกิดไพรสน</t>
  </si>
  <si>
    <t>ยาทีนี</t>
  </si>
  <si>
    <t>ยี่โท</t>
  </si>
  <si>
    <t>ทิตยา</t>
  </si>
  <si>
    <t>พานุรุอากุล</t>
  </si>
  <si>
    <t>มีการจัดโครงการอบรมการย้อมสีฝ้ายธรรมชาติขั้นสูง โดยเชิญคลินิกเทคโนโลยี มหาวิทยาลัยเทคโนโลยีราชมงคลล้านนา ได้ถ่ายทอดเทคโนโลยีและวัตกรรมการย้อมสีธรรมชาติให้กับชุมชนในพื้นที่ ณ บ้านป่าเกี๊ยะนอก ตำบลบ่อแก้ว อำเภอสะเมิง จังหวัดเชียงใหม่</t>
  </si>
  <si>
    <t>วิไล</t>
  </si>
  <si>
    <t>นาไพวรรณ์</t>
  </si>
  <si>
    <t>3 หมู่ที่ 12 ต.ดอนศิลา อ.เวียงชัย จ.เชียงราย</t>
  </si>
  <si>
    <t>ทองสุข</t>
  </si>
  <si>
    <t>ภูมิพันธ์</t>
  </si>
  <si>
    <t>ลำไพ</t>
  </si>
  <si>
    <t>รักษาชาติ</t>
  </si>
  <si>
    <t>211 หมู่ที่ 4 ต.ดอนศิลา อ.เวียงชัย จ.เชียงราย</t>
  </si>
  <si>
    <t>วรางคณา</t>
  </si>
  <si>
    <t>ดอนเลย</t>
  </si>
  <si>
    <t>243 หมู่ที่ 1 ต.ดอนศิลา อ.เวียงชัย จ.เชียงราย</t>
  </si>
  <si>
    <t>ทิพวรรณ์</t>
  </si>
  <si>
    <t>เศรษฐแสงศิริ</t>
  </si>
  <si>
    <t>243 หมู่ที่ 1 ต.จอมหมอกแก้ว อ.แม่ลาว จ.เชียงราย</t>
  </si>
  <si>
    <t>พิชญาภัค</t>
  </si>
  <si>
    <t>ธรณี</t>
  </si>
  <si>
    <t>93 หมู่ที่ 5 ต.บัวสลี อ.แม่ลาว จ.เชียงราย</t>
  </si>
  <si>
    <t>อรวรรณ์</t>
  </si>
  <si>
    <t>เสนาวัต</t>
  </si>
  <si>
    <t>224 หมู่ที่ 5 ต.ทรายขาว อ.พาน จ.เชียงราย</t>
  </si>
  <si>
    <t>ตาวิยะ</t>
  </si>
  <si>
    <t>144 หมู่ที่ 5 ต.ทรายขาว อ.พาน จ.เชียงราย</t>
  </si>
  <si>
    <t>นภาภรณ์</t>
  </si>
  <si>
    <t>อินทนันชัย</t>
  </si>
  <si>
    <t>412 หมู่ที่ 8 ต.ทรายขาว อ.พาน จ.เชียงราย</t>
  </si>
  <si>
    <t>อนงค์</t>
  </si>
  <si>
    <t>คำดี</t>
  </si>
  <si>
    <t>78 หมู่ที่ 8 ต.ทรายขาว อ.พาน จ.เชียงราย</t>
  </si>
  <si>
    <t>เถาว์เตรียม</t>
  </si>
  <si>
    <t>วงศ์ชัย</t>
  </si>
  <si>
    <t>26 หมู่ที่ 7 ต.ศรีดอนชัย อ.เชียงของ จ.เชียงราย</t>
  </si>
  <si>
    <t>ยอดขวัญ</t>
  </si>
  <si>
    <t>57 หมู่ที่ 7 ต.ศรีดอนชัย อ.เชียงของ จ.เชียงราย</t>
  </si>
  <si>
    <t>สุขาวดี</t>
  </si>
  <si>
    <t>ติยะธะ</t>
  </si>
  <si>
    <t>84/1 หมู่ที่ 1 ต.ริมโขง อ.เชียงของ จ.เชียงราย</t>
  </si>
  <si>
    <t>นริศรา</t>
  </si>
  <si>
    <t>ยาวิชัยแก้ว</t>
  </si>
  <si>
    <t>69 หมู่ที่ 1 ต.ริมโขง อ.เชียงของ จ.เชียงราย</t>
  </si>
  <si>
    <t>กิ่งแก้ว</t>
  </si>
  <si>
    <t>วงค์ชัย</t>
  </si>
  <si>
    <t>45/1 หมู่ที่ 7 ต.ศรีดอนชัย อ.เชียงของ จ.เชียงราย</t>
  </si>
  <si>
    <t>พิชชาพร</t>
  </si>
  <si>
    <t>ขยันดี</t>
  </si>
  <si>
    <t>1/2 หมู่ที่ 17 ต.ศรีดอนชัย อ.เชียงของ จ.เชียงราย</t>
  </si>
  <si>
    <t>สรวีย์</t>
  </si>
  <si>
    <t>เมฆแสน</t>
  </si>
  <si>
    <t>192 หมู่ที่ 23 ต.ห้วยซ้อ อ.เชียงของ จ.เชียงราย</t>
  </si>
  <si>
    <t>อรปวีย์</t>
  </si>
  <si>
    <t>ธรรมวงค์</t>
  </si>
  <si>
    <t>222 หมู่ที่ 1 ต.ริมโขง อ.เชียงของ จ.เชียงราย</t>
  </si>
  <si>
    <t>ติระวาริน</t>
  </si>
  <si>
    <t>คำยา</t>
  </si>
  <si>
    <t>116/3 หมู่ที่ 6 ต.ห้วยซ้อ อ.เชียงของ จ.เชียงราย</t>
  </si>
  <si>
    <t>ศิริธนัญญา</t>
  </si>
  <si>
    <t>โท่นชัด</t>
  </si>
  <si>
    <t>279 หมู่ที่ 8 ต.ริมโขง อ.เชียงของ จ.เชียงราย</t>
  </si>
  <si>
    <t>ฐิตินันท์</t>
  </si>
  <si>
    <t>ไชยลังกา</t>
  </si>
  <si>
    <t>14 หมู่ที่ 6 ต.ครึ่ง อ.เชียงของ จ.เชียงราย</t>
  </si>
  <si>
    <t>เกศินีย์</t>
  </si>
  <si>
    <t>อุดมพันธ์</t>
  </si>
  <si>
    <t>175 หมู่ที่ 1 ต.ริมโขง อ.เชียงของ จ.เชียงราย</t>
  </si>
  <si>
    <t>วิไลพร</t>
  </si>
  <si>
    <t>แซ่ย้า</t>
  </si>
  <si>
    <t>354 หมู่ที่ 10 ต.ริมโขง อ.เชียงของ จ.เชียงราย</t>
  </si>
  <si>
    <t>อมร</t>
  </si>
  <si>
    <t>60 หมู่ที่ 1 ต.ริมโขง อ.เชียงของ จ.เชียงราย</t>
  </si>
  <si>
    <t>6 หมู่ที่ 1 ต.ริมโขง อ.เชียงของ จ.เชียงราย</t>
  </si>
  <si>
    <t>ศศิธร</t>
  </si>
  <si>
    <t>สุริคำ</t>
  </si>
  <si>
    <t>91 หมู่ที่ 1 ต.ป่าซาง อ.เวียงเชียงรุ้ง จ.เชียงราย</t>
  </si>
  <si>
    <t>เพ็ญศรี</t>
  </si>
  <si>
    <t>จันดีมาก</t>
  </si>
  <si>
    <t>117 หมู่ที่ 3 ต.ป่าซาง อ.เวียงเชียงรุ้ง จ.เชียงราย</t>
  </si>
  <si>
    <t>จันทรา</t>
  </si>
  <si>
    <t>แซ่ซิ่น</t>
  </si>
  <si>
    <t>155 หมู่ที่ 11 ต.แม่ยาว อ.เมืองเชียงราย จ.เชียงราย</t>
  </si>
  <si>
    <t>มาลินี</t>
  </si>
  <si>
    <t>เจียมเผ่าพันธ์</t>
  </si>
  <si>
    <t>27 หมู่ที่ 11 ต.แม่ยาว อ.เมืองเชียงราย จ.เชียงราย</t>
  </si>
  <si>
    <t>กชกร</t>
  </si>
  <si>
    <t>จันทะการ</t>
  </si>
  <si>
    <t>326 หมู่ที่ 2 ต.แม่ยาว อ.เมืองเชียงราย จ.เชียงราย</t>
  </si>
  <si>
    <t>วัลดี</t>
  </si>
  <si>
    <t>อาเมาะ</t>
  </si>
  <si>
    <t>413 หมู่ที่ 2 ต.แม่ยาว อ.เมืองเชียงราย จ.เชียงราย</t>
  </si>
  <si>
    <t>หินโชค</t>
  </si>
  <si>
    <t>12 หมู่ที่ 6 ต.ห้วยไคร้ อ.แม่สาย จ.เชียงราย</t>
  </si>
  <si>
    <t>บัวใส</t>
  </si>
  <si>
    <t>แก้วมณีวรรณ</t>
  </si>
  <si>
    <t>87/1 หมู่ที่ 10 ต.ห้วยไคร้ อ.แม่สาย จ.เชียงราย</t>
  </si>
  <si>
    <t>ศุภกฤต</t>
  </si>
  <si>
    <t>ไชตอินถา</t>
  </si>
  <si>
    <t>153/23 หมู่ที่ 8 ต.หนองป่าก่อ อ.ดอยหลวง จ.เชียงราย</t>
  </si>
  <si>
    <t>ลัดดาพร</t>
  </si>
  <si>
    <t>สมเมือง</t>
  </si>
  <si>
    <t>108 หมู่ที่ 1 ต.หนองป่าก่อ อ.ดอยหลวง จ.เชียงราย</t>
  </si>
  <si>
    <t>รุ่งติพร</t>
  </si>
  <si>
    <t>อาทรประชาชิต</t>
  </si>
  <si>
    <t>111 หมู่ที่ 10 ต.ยางฮอม อ.ขุนตาล จ.เชียงราย</t>
  </si>
  <si>
    <t>สุธารัตน์</t>
  </si>
  <si>
    <t>80 หมู่ที่ 11 ต.ยางฮอม อ.ขุนตาล จ.เชียงราย</t>
  </si>
  <si>
    <t>หัสนัย</t>
  </si>
  <si>
    <t>ธิโนชัย</t>
  </si>
  <si>
    <t>8 หมู่ที่ 18 ต.หงาว อ.เทิง จ.เชียงราย</t>
  </si>
  <si>
    <t>บัวคำ</t>
  </si>
  <si>
    <t>ประดับศรี</t>
  </si>
  <si>
    <t>177 หมู่ที่ 5 ต.เวียงชัย อ.เวียงชัย จ.เชียงราย</t>
  </si>
  <si>
    <t>ผาณิต</t>
  </si>
  <si>
    <t>เมฆพันธุนารถ</t>
  </si>
  <si>
    <t>128 หมู่ที่ 3 ต.ป่าซาง อ.แม่จัน จ.เชียงราย</t>
  </si>
  <si>
    <t>กันย์ลิตา</t>
  </si>
  <si>
    <t>พุฒิธนัยพงศ์</t>
  </si>
  <si>
    <t>113 หมู่ที่ 12 ต.จันจว้าใต้ อ.แม่จัน จ.เชียงราย</t>
  </si>
  <si>
    <t>อานนท์</t>
  </si>
  <si>
    <t>ใจลังกา</t>
  </si>
  <si>
    <t>53 หมู่ที่ 12 ต.จันจว้าใต้ อ.แม่จัน จ.เชียงราย</t>
  </si>
  <si>
    <t>นงเยาว์</t>
  </si>
  <si>
    <t>บุญเลา</t>
  </si>
  <si>
    <t>57 หมู่ที่ 3 ต.จอมสวรรค์ อ.แม่จัน จ.เชียงราย</t>
  </si>
  <si>
    <t>ศูนย์</t>
  </si>
  <si>
    <t>จิตตลม</t>
  </si>
  <si>
    <t>2 หมู่ที่ 3 ต.จอมสวรรค์ อ.แม่จัน จ.เชียงราย</t>
  </si>
  <si>
    <t>นันทวรรณ</t>
  </si>
  <si>
    <t>โรจนสุวรรณ</t>
  </si>
  <si>
    <t>อลงกต</t>
  </si>
  <si>
    <t>อัครวงศ์วัฒนา</t>
  </si>
  <si>
    <t>87/41 ต.ในเมือง อ.เมืองนครราชศรีมา จ.นครราชศรีมา</t>
  </si>
  <si>
    <t>สุนัน</t>
  </si>
  <si>
    <t>มหันต์</t>
  </si>
  <si>
    <t>นุชวรา</t>
  </si>
  <si>
    <t>เล่ามิติสมบัติ</t>
  </si>
  <si>
    <t>116 หมู่ที่ 8 ต.ม่วงยาย อ.เวียงแก่น จ.เชียงราย</t>
  </si>
  <si>
    <t>อุไรพร</t>
  </si>
  <si>
    <t>เลิศย่างขจร</t>
  </si>
  <si>
    <t>129 หมู่ที่ 8 ต.ม่วงยาย อ.เวียงแก่น จ.เชียงราย</t>
  </si>
  <si>
    <t>ลัดดาวัลย์</t>
  </si>
  <si>
    <t>สุขนภาศิริ</t>
  </si>
  <si>
    <t>86 หมู่ที่ 3 ต.แม่สลองนอก อ.แม่ฟ้าหลวง จ.เชียงราย</t>
  </si>
  <si>
    <t>พนิดา</t>
  </si>
  <si>
    <t>แซ่วาง</t>
  </si>
  <si>
    <t>49 หมู่ที่ 3 ต.แม่สลองนอก อ.แม่ฟ้าหลวง จ.เชียงราย</t>
  </si>
  <si>
    <t>ดวงใจ</t>
  </si>
  <si>
    <t>หล้าหลวง</t>
  </si>
  <si>
    <t>135 หมู่ที่ 8 ต.วาวี แ.แม่สรวย จ.เชียงราย</t>
  </si>
  <si>
    <t>นงนุช</t>
  </si>
  <si>
    <t>ตาคำ</t>
  </si>
  <si>
    <t>142 หมู่ที่ 8 ต.วาวี แ.แม่สรวย จ.เชียงราย</t>
  </si>
  <si>
    <t>ศรี</t>
  </si>
  <si>
    <t>100 หมู่ที่ 5 ต.เวียง อ.เชียงแสน จ.เชียงราย</t>
  </si>
  <si>
    <t>ต่อมแก้ว</t>
  </si>
  <si>
    <t>พานิชย์</t>
  </si>
  <si>
    <t>97 หมู่ที่ 5 ต.เวียง อ.เชียงแสน จ.เชียงราย</t>
  </si>
  <si>
    <t>มนัสภรณ์</t>
  </si>
  <si>
    <t>แดนธานี</t>
  </si>
  <si>
    <t>110 หมู่ที่ 8 ต.สันมะค่า อ.ป่าแดด จ.เชียงราย</t>
  </si>
  <si>
    <t>วงค์เดือน</t>
  </si>
  <si>
    <t>ชัยพันธ์</t>
  </si>
  <si>
    <t>6 หมู่ที่ 8 ต.สันมะค่า อ.ป่าแดด จ.เชียงราย</t>
  </si>
  <si>
    <t>ฤทัยรัตน์ๆ</t>
  </si>
  <si>
    <t>ชัยชะนาญ</t>
  </si>
  <si>
    <t>16 หมู่ที่ 8 ต.ป่าแดด อ.ป่าแดด จ.เชียงราย</t>
  </si>
  <si>
    <t>วันทนา</t>
  </si>
  <si>
    <t>อินสุวรรณ</t>
  </si>
  <si>
    <t>109 หมู่ที่ 4 ต.ป่าแดด อ.ป่าแดด จ.เชียงราย</t>
  </si>
  <si>
    <t>บริการให้คำปรึกษา กิจกรรมยกระดับการพัฒนาผลิตภัณฑ์ผ้าและสิ่งทอ เพื่อการท่องเที่ยวเชิงสร้างสรรค์</t>
  </si>
  <si>
    <t>จัดโครงการพัฒนาแหล่งท่องเที่ยวเชิงอนุรักษ์และสร้างสรรค์บนฐานทรัพยากรชุมชนคุณค่าสูง กิจกรรมยกระดับการพัฒนาผลิตภัณฑ์ผ้าและสิ่งทอ เพื่อการท่องเที่ยวเชิงสร้างสรรค์ อบรมพัฒนาเพิ่มประสิทธิภาพ พัฒนทักษะผู้ผลิต ผู้ประกอบการด้านการย้อมเส้นใยสีธรรมชาติ วิทยากรโดย ผศ.ไพโรจน์ วรพจน์พรชัย ผู้จัดการคลินิกเทคโนโลยี และ นางสาวนันท์นภัส ไชยสวัสดิ์ ครู กศน.ตำบลเวียง ณ โรงแรมเชียงรายแกรนด์รูม อำเภอเมือง จังหวัดเชียงราย โดยมีการถ่ายทอดเทคโนโลยีการย้อมสีธรรมชาติจากไม้ฝาง ขมิ้น และการย้อมห้อม</t>
  </si>
  <si>
    <t>มาลาปิยมิตร</t>
  </si>
  <si>
    <t>19/1 หมู่ที่ 10 ต.แม่เหาะ อ.แม่สะเรียง จ.แม่ฮ่องสอน</t>
  </si>
  <si>
    <t>ประภาภรณ์</t>
  </si>
  <si>
    <t>เฟื่อนนิธิพร</t>
  </si>
  <si>
    <t>9/2 หมู่ที่ 13 ต.แม่เหาะ อ.แม่สะเรียง จ.แม่ฮ่องสอน</t>
  </si>
  <si>
    <t>ศิรินทรา</t>
  </si>
  <si>
    <t>ศรีจริรักษ์พร</t>
  </si>
  <si>
    <t>116/4 หมู่ที่ 4 ต.แม่เหาะ อ.แม่สะเรียง จ.แม่ฮ่องสอน</t>
  </si>
  <si>
    <t>ยุพดี</t>
  </si>
  <si>
    <t>จรัสดงสิริ</t>
  </si>
  <si>
    <t>28 หมู่ที่ 4 ต.แม่เหาะ อ.แม่สะเรียง จ.แม่ฮ่องสอน</t>
  </si>
  <si>
    <t>ยุพิน</t>
  </si>
  <si>
    <t>หยกแสงเรืองมุก</t>
  </si>
  <si>
    <t>34/2 หมู่ที่ 4 ต.แม่เหาะ อ.แม่สะเรียง จ.แม่ฮ่องสอน</t>
  </si>
  <si>
    <t>จิโนโพ</t>
  </si>
  <si>
    <t>ศรีพรดำเนินกุล</t>
  </si>
  <si>
    <t>24 หมู่ที่ 4 ต.แม่เหาะ อ.แม่สะเรียง จ.แม่ฮ่องสอน</t>
  </si>
  <si>
    <t>ศรีจันทร์</t>
  </si>
  <si>
    <t>หยกโรจนาภากุล</t>
  </si>
  <si>
    <t>19/1 หมู่ที่ 4 ต.แม่เหาะ อ.แม่สะเรียง จ.แม่ฮ่องสอน</t>
  </si>
  <si>
    <t>ยอดเดือน</t>
  </si>
  <si>
    <t>วารีนิยม</t>
  </si>
  <si>
    <t>126/4 หมู่ที่ 4 ต.แม่เหาะ อ.แม่สะเรียง จ.แม่ฮ่องสอน</t>
  </si>
  <si>
    <t>เสาวนีย์</t>
  </si>
  <si>
    <t>ศิวพจน์แสง</t>
  </si>
  <si>
    <t>12/7 หมู่ที่ 4 ต.แม่เหาะ อ.แม่สะเรียง จ.แม่ฮ่องสอน</t>
  </si>
  <si>
    <t>สติยา</t>
  </si>
  <si>
    <t>19/3 หมู่ที่ 4 ต.แม่เหาะ อ.แม่สะเรียง จ.แม่ฮ่องสอน</t>
  </si>
  <si>
    <t>ไพราเพลิน</t>
  </si>
  <si>
    <t>19/2 หมู่ที่ 4 ต.แม่เหาะ อ.แม่สะเรียง จ.แม่ฮ่องสอน</t>
  </si>
  <si>
    <t>นิรามัย</t>
  </si>
  <si>
    <t>ไพรีรักษ์</t>
  </si>
  <si>
    <t>19/7 หมู่ที่ 4 ต.แม่เหาะ อ.แม่สะเรียง จ.แม่ฮ่องสอน</t>
  </si>
  <si>
    <t>ศรีสวัสดิ์</t>
  </si>
  <si>
    <t>12/1 หมู่ที่ 4 ต.แม่เหาะ อ.แม่สะเรียง จ.แม่ฮ่องสอน</t>
  </si>
  <si>
    <t>ชอเหนสะ</t>
  </si>
  <si>
    <t>หยกอร่ามรักษ์</t>
  </si>
  <si>
    <t>12/6 หมู่ที่ 4 ต.แม่เหาะ อ.แม่สะเรียง จ.แม่ฮ่องสอน</t>
  </si>
  <si>
    <t>ปัญชนา</t>
  </si>
  <si>
    <t>วงค์คีรีสกุล</t>
  </si>
  <si>
    <t>198/3 หมู่ที่ 5 ต.แม่เหาะ อ.แม่สะเรียง จ.แม่ฮ่องสอน</t>
  </si>
  <si>
    <t>หน่อปรีวา</t>
  </si>
  <si>
    <t>ดาท฿</t>
  </si>
  <si>
    <t>10/5 หมู่ที่ 1 ต.แม่เหาะ อ.แม่สะเรียง จ.แม่ฮ่องสอน</t>
  </si>
  <si>
    <t>สุทธิชัย</t>
  </si>
  <si>
    <t>ดาทู</t>
  </si>
  <si>
    <t>สมศรี</t>
  </si>
  <si>
    <t>ศรีพรเจริญวัต</t>
  </si>
  <si>
    <t>124/7 หมู่ที่ 4 ต.แม่เหาะ อ.แม่สะเรียง จ.แม่ฮ่องสอน</t>
  </si>
  <si>
    <t>จิราภรณ์</t>
  </si>
  <si>
    <t>กอยบุญ</t>
  </si>
  <si>
    <t>119/1 หมู่ที่ 4 ต.แม่เหาะ อ.แม่สะเรียง จ.แม่ฮ่องสอน</t>
  </si>
  <si>
    <t>65 หมู่ที่ 4 ต.แม่เหาะ อ.แม่สะเรียง จ.แม่ฮ่องสอน</t>
  </si>
  <si>
    <t>ถ่ายทอดเทคโนโลยีและวัตกรรมการย้อมสีธรรมชาติให้กับชุมชนในพื้นที่ความดูแลของศูนย์พัฒนาราษฏรบนพื้นที่สูงจังหวัดแม่ฮ่องสอน โดยนำวัสดุเหลือใช้จากผลผลิตทางการเกษตรมาสกัดสีย้อมเพื่อเพิ่มมูลค่า และหาวัสดุทางธรรมชาติในพื้นที่มาสกัดสีย้อมและใช้กระบวนการย้อมสีที่เป็นมิตรต่อสิ่งแวดล้อมตามกลไกของ "BCG MODEL" ซึ่งสีที่ได้นำมาย้อมจากธรรมชาติที่หาได้จากในพื้นที่ ได้แก่ สาปหมา บัวตอง ลูกหว้า ไม้ฝาง เพกา กาแฟ กล้วย มะขามป้อม และ คำแสด ณ ศูนย์พัฒนาราษฏรบนพื้นที่สูงตำบลแม่เหาะ อำเภอแม่สะเรียง จังหวัดแม่ฮ่องสอน</t>
  </si>
  <si>
    <t>จัดกิจกรรมการแปรรูปผลิตภัณฑ์เส้นขนมจีนจากถั่วเหลือง โดยอบรมให้กับกลุ่มวิสาหกิจชุมชนบ้านหนองอ้อ อำเภอพร้าว จังหวัดเชียงใหม่ วิทยากรที่ถ่ายทอดเทคโนโลยีคือ ผศ. ดร.ศศิธร ใบผ่อง อาจารย์ประจำสาขาวิชาวิทยาศาสตร์และเทคโนโลยีการอาหาร อบรมในเรื่อง ความรู้เบื้องต้นเกี่ยวกับการทำขนมจีนเส้นสดด้วยข้าวหอมมะลิ 105 ผสมถั่วเหลืองและคุณค่าทางหลักโภชนาการ ขั้นตอนการเตรียมอุปกรณ์และแนะนำวัสดุชนิดต่าง ๆ ที่ใช้ในการทำขนมจีนเส้นสดด้วยข้าวหอมมะลิ 105 ผสมถั่วเหลือง วิธีการผสมแป้งขนมจีนและเทคนิคการบีบเส้นขนมจีนสดข้าวหอมมะลิ 105 ผสมถั่วเหลือง และมีการฝึกปฏิบัติการทำขนมจีนเส้นสดด้วยข้าวหอมมะลิ 105 ผสมถั่วเหลือง</t>
  </si>
  <si>
    <t>วัลลภา</t>
  </si>
  <si>
    <t>จำปาทอง</t>
  </si>
  <si>
    <t>องค์การบริหารส่วนตำบลม่อนปิ่น</t>
  </si>
  <si>
    <t>สุขวสา</t>
  </si>
  <si>
    <t>นันตา</t>
  </si>
  <si>
    <t>เสาวลักษณ์</t>
  </si>
  <si>
    <t>ตาลศรี</t>
  </si>
  <si>
    <t>อรพรรณ</t>
  </si>
  <si>
    <t>ลาป้าน</t>
  </si>
  <si>
    <t>เฉลิม</t>
  </si>
  <si>
    <t>คำโพธ์</t>
  </si>
  <si>
    <t>ศพพ.เชียงใหม่</t>
  </si>
  <si>
    <t>มูลอินต๊ะ</t>
  </si>
  <si>
    <t>สกร.ระดับอำเภอฝาง</t>
  </si>
  <si>
    <t>เสาวรส</t>
  </si>
  <si>
    <t>พะชู</t>
  </si>
  <si>
    <t>เรืองนิตย์</t>
  </si>
  <si>
    <t>สิ้นภัย</t>
  </si>
  <si>
    <t>สารจันทร์</t>
  </si>
  <si>
    <t>จันต๊ะการ</t>
  </si>
  <si>
    <t>สำนักงาน สกร.ประจำจังหวัดเชียงใหม่</t>
  </si>
  <si>
    <t>นันท์นภัส</t>
  </si>
  <si>
    <t>ไชยสวัสดิ์</t>
  </si>
  <si>
    <t>สกร.ระดับอำเภอพร้าว</t>
  </si>
  <si>
    <t>รชนิศ</t>
  </si>
  <si>
    <t>ศรีวิชัย</t>
  </si>
  <si>
    <t>ปค.ภาคเหนือ สำนักปลัด อว.</t>
  </si>
  <si>
    <t>ศิริภพ</t>
  </si>
  <si>
    <t>สุจาคำ</t>
  </si>
  <si>
    <t>ปันธิยา</t>
  </si>
  <si>
    <t>ผู้อำนวยการโรงเรียนบ้านห้วยหมากเลี่ยม</t>
  </si>
  <si>
    <t>รัชชาสร</t>
  </si>
  <si>
    <t>ชนกิจพงศาน</t>
  </si>
  <si>
    <t>เจ้าหน้าที่ ศพพ.เชียงใหม่</t>
  </si>
  <si>
    <t>สุวลักษณ์</t>
  </si>
  <si>
    <t>อ้วนสอาด</t>
  </si>
  <si>
    <t>สถาบันวิจัยและพัฒนา มรภ.เชียงใหม่</t>
  </si>
  <si>
    <t>สุกิน</t>
  </si>
  <si>
    <t>ธีรสิทธิ์</t>
  </si>
  <si>
    <t>ลักษณ์สิริมงคล</t>
  </si>
  <si>
    <t>ตัวแทนชุมชนบ้านห้วยหมากเลี่ยม</t>
  </si>
  <si>
    <t>ยี</t>
  </si>
  <si>
    <t>คำหวาน</t>
  </si>
  <si>
    <t>ผู้นำชุมชนบ้านห้วยหมากเลี่ยม</t>
  </si>
  <si>
    <t>สุรศิกดิ์</t>
  </si>
  <si>
    <t>จอมยอด</t>
  </si>
  <si>
    <t>ผู้ช่วยผู้นำชุมชนบ้านห้วยหมากเลี่ยม</t>
  </si>
  <si>
    <t>ติ</t>
  </si>
  <si>
    <t>เซียมลาย</t>
  </si>
  <si>
    <t>บ้านห้วยหมากเลี่ยม หมู่ 9 ต.ม่อนปิ่น</t>
  </si>
  <si>
    <t>จิ่ง</t>
  </si>
  <si>
    <t>สล่อย</t>
  </si>
  <si>
    <t>จะตะ</t>
  </si>
  <si>
    <t>ซอ</t>
  </si>
  <si>
    <t>ทอน</t>
  </si>
  <si>
    <t>คำ</t>
  </si>
  <si>
    <t>นำคำ</t>
  </si>
  <si>
    <t>ซิง</t>
  </si>
  <si>
    <t>ลุงสาม</t>
  </si>
  <si>
    <t>หลอด</t>
  </si>
  <si>
    <t>สวยคำ</t>
  </si>
  <si>
    <t>ตาล</t>
  </si>
  <si>
    <t>ละปาน</t>
  </si>
  <si>
    <t>เกง</t>
  </si>
  <si>
    <t>แก้วเกล้า</t>
  </si>
  <si>
    <t>จมเมือง</t>
  </si>
  <si>
    <t>สอน</t>
  </si>
  <si>
    <t>มัน</t>
  </si>
  <si>
    <t>บริการให้คำปรึกษา การพัฒนาหัตถกรรมพื้นบ้านสู่นวัตกรรมชุมชน</t>
  </si>
  <si>
    <t>การยกระดับงานฝีมือให้มีคุณภาพและมูลค่าเพิ่มขึ้น ณ บ้านห้วยหมากเลี่ยม ตำบลม่อนปิ่น อำเภอฝาง จังหวัดเชียงใหม่ โดยเน้นการปรับปรุงด้าน การออกแบบ ใช้วัสดุใหม่ๆ ที่มีความหลากหลาย นำเทคโนโลยีและเครื่องมือสมัยใหม่มาช่วยในกระบวนการผลิต สร้างนวัตกรรมให้สอดคล้องกับความต้องการของตลาด รวมถึงการสร้าง เครือข่าย ที่เข้มแข็ง การสนับสนุนจากภาครัฐ และการส่งเสริมการตลาดทั้งในประเทศและต่างประเทศ เพื่อให้อุตสาหกรรมหัตถกรรมสามารถดำรงอยู่ได้อย่างยั่งยืนและสร้างรายได้ให้กับชุมชน</t>
  </si>
  <si>
    <t>กลุ่มผ้าทอกะเหรี่ยงบ้านยางเปียง</t>
  </si>
  <si>
    <t>โครงการพัฒนาแหล่งท่องเที่ยวเชิงอนุรักษ์และสร้างสรรค์บนฐานทรัพยากรชุมชนคุณค่าสูง กิจกรรมยกระดับการพัฒนาผลิตภัณฑ์ผ้าและสิ่งทอ เพื่อการท่องเที่ยวเชิงสร้างสรรค์ อบรมพัฒนาเพิ่มประสิทธิภาพ พัฒนทักษะผู้ผลิต ผู้ประกอบการด้านการย้อมเส้นใยสีธรรมชาติ วิทยากรโดย ผศ.ไพโรจน์ วรพจน์พรชัย ผู้จัดการคลินิกเทคโนโลยี และ นางสาวนันท์นภัส ไชยสวัสดิ์ ครู กศน.ตำบลเวียง ณ โรงแรมเชียงรายแกรนด์รูม อำเภอเมือง จังหวัดเชียงราย โดยมีการถ่ายทอดเทคโนโลยีการย้อมสีธรรมชาติจากไม้ฝาง ขมิ้น และการย้อมห้อม</t>
  </si>
  <si>
    <t>กิจกรรมการแปรรูปผลิตภัณฑ์เส้นขนมจีนจากถั่วเหลือง โดยอบรมให้กับกลุ่มวิสาหกิจชุมชนบ้านหนองอ้อ อำเภอพร้าว จังหวัดเชียงใหม่ วิทยากรที่ถ่ายทอดเทคโนโลยีคือ ผศ. ดร.ศศิธร ใบผ่อง อาจารย์ประจำสาขาวิชาวิทยาศาสตร์และเทคโนโลยีการอาหาร อบรมในเรื่อง ความรู้เบื้องต้นเกี่ยวกับการทำขนมจีนเส้นสดด้วยข้าวหอมมะลิ 105 ผสมถั่วเหลืองและคุณค่าทางหลักโภชนาการ ขั้นตอนการเตรียมอุปกรณ์และแนะนำวัสดุชนิดต่าง ๆ ที่ใช้ในการทำขนมจีนเส้นสดด้วยข้าวหอมมะลิ 105 ผสมถั่วเหลือง วิธีการผสมแป้งขนมจีนและเทคนิคการบีบเส้นขนมจีนสดข้าวหอมมะลิ 105 ผสมถั่วเหลือง และมีการฝึกปฏิบัติการทำขนมจีนเส้นสดด้วยข้าวหอมมะลิ 105 ผสมถั่วเหลือง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</si>
</sst>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6"/>
      <name val="CordiaUPC"/>
      <charset val="222"/>
    </font>
    <font>
      <sz val="8"/>
      <name val="CordiaUPC"/>
      <family val="2"/>
    </font>
    <font>
      <b/>
      <sz val="2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  <font>
      <sz val="16"/>
      <color indexed="23"/>
      <name val="TH SarabunPSK"/>
      <family val="2"/>
    </font>
    <font>
      <b/>
      <sz val="16"/>
      <color indexed="17"/>
      <name val="TH SarabunPSK"/>
      <family val="2"/>
    </font>
    <font>
      <sz val="16"/>
      <name val="CordiaUPC"/>
      <family val="2"/>
      <charset val="222"/>
    </font>
    <font>
      <sz val="11"/>
      <color theme="1"/>
      <name val="Calibri"/>
      <family val="2"/>
      <charset val="222"/>
      <scheme val="minor"/>
    </font>
    <font>
      <sz val="16"/>
      <color theme="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Wingdings 2"/>
      <family val="1"/>
      <charset val="2"/>
    </font>
    <font>
      <b/>
      <sz val="16"/>
      <color theme="0"/>
      <name val="TH SarabunPSK"/>
      <family val="2"/>
    </font>
    <font>
      <b/>
      <sz val="14"/>
      <color theme="1"/>
      <name val="TH SarabunPSK"/>
      <family val="2"/>
    </font>
    <font>
      <sz val="16"/>
      <color theme="5" tint="0.79998168889431442"/>
      <name val="TH SarabunPSK"/>
      <family val="2"/>
    </font>
    <font>
      <sz val="16"/>
      <color theme="0"/>
      <name val="TH SarabunPSK"/>
      <family val="2"/>
      <charset val="222"/>
    </font>
    <font>
      <sz val="16"/>
      <color rgb="FF000000"/>
      <name val="TH SarabunPSK"/>
      <family val="2"/>
    </font>
    <font>
      <sz val="16"/>
      <color theme="1"/>
      <name val="Tahoma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6"/>
      <name val="TH Sarabun New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DAACD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253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2" borderId="0" xfId="0" applyFont="1" applyFill="1"/>
    <xf numFmtId="2" fontId="7" fillId="0" borderId="0" xfId="0" applyNumberFormat="1" applyFont="1" applyFill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top"/>
    </xf>
    <xf numFmtId="2" fontId="3" fillId="0" borderId="1" xfId="0" applyNumberFormat="1" applyFont="1" applyFill="1" applyBorder="1" applyAlignment="1" applyProtection="1">
      <alignment horizontal="center" vertical="top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6" borderId="1" xfId="0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4" fontId="5" fillId="7" borderId="0" xfId="0" applyNumberFormat="1" applyFont="1" applyFill="1" applyAlignment="1">
      <alignment horizontal="center"/>
    </xf>
    <xf numFmtId="4" fontId="3" fillId="0" borderId="1" xfId="0" applyNumberFormat="1" applyFont="1" applyBorder="1"/>
    <xf numFmtId="0" fontId="12" fillId="8" borderId="0" xfId="1" applyFont="1" applyFill="1" applyBorder="1" applyAlignment="1">
      <alignment horizontal="center" vertical="top"/>
    </xf>
    <xf numFmtId="0" fontId="12" fillId="8" borderId="3" xfId="1" applyFont="1" applyFill="1" applyBorder="1" applyAlignment="1">
      <alignment vertical="top"/>
    </xf>
    <xf numFmtId="0" fontId="12" fillId="8" borderId="0" xfId="1" applyFont="1" applyFill="1" applyBorder="1" applyAlignment="1">
      <alignment vertical="top"/>
    </xf>
    <xf numFmtId="0" fontId="12" fillId="8" borderId="0" xfId="1" applyFont="1" applyFill="1" applyAlignment="1">
      <alignment vertical="top"/>
    </xf>
    <xf numFmtId="0" fontId="13" fillId="8" borderId="0" xfId="1" applyFont="1" applyFill="1" applyAlignment="1">
      <alignment vertical="top"/>
    </xf>
    <xf numFmtId="0" fontId="13" fillId="8" borderId="0" xfId="1" applyFont="1" applyFill="1" applyAlignment="1">
      <alignment horizontal="center" vertical="top"/>
    </xf>
    <xf numFmtId="0" fontId="13" fillId="8" borderId="0" xfId="1" applyFont="1" applyFill="1" applyAlignment="1">
      <alignment horizontal="left" vertical="top"/>
    </xf>
    <xf numFmtId="0" fontId="13" fillId="8" borderId="0" xfId="1" applyFont="1" applyFill="1" applyBorder="1" applyAlignment="1">
      <alignment vertical="top"/>
    </xf>
    <xf numFmtId="0" fontId="13" fillId="8" borderId="0" xfId="1" applyFont="1" applyFill="1" applyBorder="1" applyAlignment="1">
      <alignment horizontal="center" vertical="top"/>
    </xf>
    <xf numFmtId="0" fontId="13" fillId="8" borderId="0" xfId="1" applyFont="1" applyFill="1" applyBorder="1" applyAlignment="1">
      <alignment vertical="top" wrapText="1"/>
    </xf>
    <xf numFmtId="0" fontId="13" fillId="8" borderId="0" xfId="1" applyFont="1" applyFill="1" applyBorder="1" applyAlignment="1">
      <alignment horizontal="center" vertical="top" wrapText="1"/>
    </xf>
    <xf numFmtId="0" fontId="13" fillId="8" borderId="0" xfId="1" applyFont="1" applyFill="1" applyAlignment="1">
      <alignment vertical="top" wrapText="1"/>
    </xf>
    <xf numFmtId="0" fontId="3" fillId="0" borderId="0" xfId="0" applyFont="1" applyFill="1" applyBorder="1" applyAlignment="1">
      <alignment horizontal="center"/>
    </xf>
    <xf numFmtId="0" fontId="14" fillId="0" borderId="0" xfId="0" applyFont="1"/>
    <xf numFmtId="0" fontId="13" fillId="8" borderId="7" xfId="1" applyFont="1" applyFill="1" applyBorder="1" applyAlignment="1">
      <alignment vertical="top"/>
    </xf>
    <xf numFmtId="0" fontId="13" fillId="8" borderId="0" xfId="1" applyFont="1" applyFill="1" applyBorder="1" applyAlignment="1">
      <alignment horizontal="center" vertical="top"/>
    </xf>
    <xf numFmtId="0" fontId="13" fillId="8" borderId="0" xfId="1" applyFont="1" applyFill="1" applyBorder="1" applyAlignment="1">
      <alignment horizontal="left" vertical="top" wrapText="1"/>
    </xf>
    <xf numFmtId="0" fontId="3" fillId="8" borderId="0" xfId="2" applyFont="1" applyFill="1" applyBorder="1" applyAlignment="1">
      <alignment vertical="top" wrapText="1"/>
    </xf>
    <xf numFmtId="0" fontId="13" fillId="8" borderId="0" xfId="2" applyFont="1" applyFill="1" applyBorder="1" applyAlignment="1"/>
    <xf numFmtId="0" fontId="13" fillId="8" borderId="0" xfId="1" applyFont="1" applyFill="1" applyBorder="1" applyAlignment="1"/>
    <xf numFmtId="0" fontId="15" fillId="8" borderId="0" xfId="1" applyFont="1" applyFill="1" applyBorder="1" applyAlignment="1">
      <alignment horizontal="center" vertical="top" wrapText="1"/>
    </xf>
    <xf numFmtId="0" fontId="13" fillId="8" borderId="0" xfId="1" applyFont="1" applyFill="1" applyBorder="1" applyAlignment="1">
      <alignment horizontal="left" vertical="top"/>
    </xf>
    <xf numFmtId="0" fontId="3" fillId="8" borderId="0" xfId="2" applyFont="1" applyFill="1" applyBorder="1" applyAlignment="1">
      <alignment horizontal="center" vertical="top"/>
    </xf>
    <xf numFmtId="0" fontId="13" fillId="8" borderId="0" xfId="2" applyFont="1" applyFill="1" applyBorder="1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4" fillId="12" borderId="0" xfId="0" applyFont="1" applyFill="1"/>
    <xf numFmtId="0" fontId="14" fillId="0" borderId="0" xfId="0" applyFont="1" applyFill="1"/>
    <xf numFmtId="2" fontId="14" fillId="0" borderId="0" xfId="0" applyNumberFormat="1" applyFont="1" applyFill="1"/>
    <xf numFmtId="0" fontId="3" fillId="12" borderId="0" xfId="0" applyFont="1" applyFill="1"/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/>
    <xf numFmtId="0" fontId="16" fillId="14" borderId="0" xfId="0" applyFont="1" applyFill="1"/>
    <xf numFmtId="0" fontId="11" fillId="14" borderId="0" xfId="0" applyFont="1" applyFill="1"/>
    <xf numFmtId="0" fontId="16" fillId="15" borderId="0" xfId="0" applyFont="1" applyFill="1"/>
    <xf numFmtId="0" fontId="11" fillId="15" borderId="0" xfId="0" applyFont="1" applyFill="1"/>
    <xf numFmtId="0" fontId="4" fillId="5" borderId="0" xfId="0" applyFont="1" applyFill="1"/>
    <xf numFmtId="0" fontId="3" fillId="5" borderId="0" xfId="0" applyFont="1" applyFill="1"/>
    <xf numFmtId="0" fontId="4" fillId="16" borderId="0" xfId="0" applyFont="1" applyFill="1"/>
    <xf numFmtId="0" fontId="3" fillId="16" borderId="0" xfId="0" applyFont="1" applyFill="1"/>
    <xf numFmtId="0" fontId="4" fillId="17" borderId="0" xfId="0" applyFont="1" applyFill="1"/>
    <xf numFmtId="0" fontId="3" fillId="17" borderId="0" xfId="0" applyFont="1" applyFill="1"/>
    <xf numFmtId="0" fontId="4" fillId="18" borderId="0" xfId="0" applyFont="1" applyFill="1"/>
    <xf numFmtId="0" fontId="3" fillId="18" borderId="0" xfId="0" applyFont="1" applyFill="1"/>
    <xf numFmtId="2" fontId="17" fillId="12" borderId="0" xfId="0" applyNumberFormat="1" applyFont="1" applyFill="1"/>
    <xf numFmtId="0" fontId="17" fillId="0" borderId="0" xfId="0" applyFont="1" applyFill="1"/>
    <xf numFmtId="0" fontId="17" fillId="10" borderId="0" xfId="0" applyFont="1" applyFill="1"/>
    <xf numFmtId="0" fontId="17" fillId="11" borderId="0" xfId="0" applyFont="1" applyFill="1"/>
    <xf numFmtId="0" fontId="17" fillId="0" borderId="0" xfId="0" applyFont="1"/>
    <xf numFmtId="0" fontId="17" fillId="0" borderId="0" xfId="0" applyNumberFormat="1" applyFont="1"/>
    <xf numFmtId="2" fontId="17" fillId="0" borderId="0" xfId="0" applyNumberFormat="1" applyFont="1" applyFill="1"/>
    <xf numFmtId="2" fontId="17" fillId="0" borderId="0" xfId="0" applyNumberFormat="1" applyFont="1"/>
    <xf numFmtId="0" fontId="17" fillId="19" borderId="0" xfId="0" applyFont="1" applyFill="1"/>
    <xf numFmtId="0" fontId="17" fillId="20" borderId="0" xfId="0" applyFont="1" applyFill="1"/>
    <xf numFmtId="0" fontId="17" fillId="20" borderId="0" xfId="0" applyNumberFormat="1" applyFont="1" applyFill="1"/>
    <xf numFmtId="0" fontId="17" fillId="21" borderId="0" xfId="0" applyFont="1" applyFill="1"/>
    <xf numFmtId="0" fontId="4" fillId="21" borderId="0" xfId="0" applyFont="1" applyFill="1"/>
    <xf numFmtId="0" fontId="17" fillId="22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 applyFill="1"/>
    <xf numFmtId="0" fontId="11" fillId="13" borderId="1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 applyProtection="1">
      <alignment horizontal="center" vertical="top"/>
    </xf>
    <xf numFmtId="2" fontId="3" fillId="0" borderId="15" xfId="0" applyNumberFormat="1" applyFont="1" applyFill="1" applyBorder="1" applyAlignment="1" applyProtection="1">
      <alignment horizontal="center" vertical="top"/>
    </xf>
    <xf numFmtId="0" fontId="11" fillId="5" borderId="7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2" fontId="3" fillId="10" borderId="1" xfId="0" applyNumberFormat="1" applyFont="1" applyFill="1" applyBorder="1" applyAlignment="1" applyProtection="1">
      <alignment horizontal="center" vertical="top"/>
    </xf>
    <xf numFmtId="0" fontId="11" fillId="5" borderId="3" xfId="0" applyFont="1" applyFill="1" applyBorder="1" applyAlignment="1">
      <alignment horizontal="center"/>
    </xf>
    <xf numFmtId="0" fontId="18" fillId="17" borderId="3" xfId="0" applyFont="1" applyFill="1" applyBorder="1" applyAlignment="1">
      <alignment horizontal="center"/>
    </xf>
    <xf numFmtId="4" fontId="18" fillId="17" borderId="1" xfId="0" applyNumberFormat="1" applyFont="1" applyFill="1" applyBorder="1"/>
    <xf numFmtId="4" fontId="3" fillId="17" borderId="1" xfId="0" applyNumberFormat="1" applyFont="1" applyFill="1" applyBorder="1"/>
    <xf numFmtId="0" fontId="3" fillId="17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11" fillId="15" borderId="6" xfId="0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11" fillId="1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11" fillId="13" borderId="0" xfId="0" applyFont="1" applyFill="1"/>
    <xf numFmtId="2" fontId="11" fillId="13" borderId="0" xfId="0" applyNumberFormat="1" applyFont="1" applyFill="1"/>
    <xf numFmtId="0" fontId="11" fillId="9" borderId="0" xfId="0" applyFont="1" applyFill="1"/>
    <xf numFmtId="2" fontId="11" fillId="9" borderId="0" xfId="0" applyNumberFormat="1" applyFont="1" applyFill="1"/>
    <xf numFmtId="0" fontId="3" fillId="10" borderId="0" xfId="0" applyFont="1" applyFill="1"/>
    <xf numFmtId="2" fontId="3" fillId="10" borderId="0" xfId="0" applyNumberFormat="1" applyFont="1" applyFill="1"/>
    <xf numFmtId="0" fontId="3" fillId="11" borderId="0" xfId="0" applyFont="1" applyFill="1"/>
    <xf numFmtId="2" fontId="3" fillId="11" borderId="0" xfId="0" applyNumberFormat="1" applyFont="1" applyFill="1"/>
    <xf numFmtId="0" fontId="19" fillId="8" borderId="0" xfId="1" applyFont="1" applyFill="1" applyBorder="1" applyAlignment="1">
      <alignment horizontal="center"/>
    </xf>
    <xf numFmtId="0" fontId="13" fillId="8" borderId="0" xfId="1" applyFont="1" applyFill="1" applyBorder="1" applyAlignment="1">
      <alignment horizontal="center" vertical="top"/>
    </xf>
    <xf numFmtId="49" fontId="20" fillId="0" borderId="1" xfId="0" applyNumberFormat="1" applyFont="1" applyBorder="1" applyAlignment="1">
      <alignment vertical="center"/>
    </xf>
    <xf numFmtId="0" fontId="13" fillId="0" borderId="0" xfId="1" applyFont="1" applyFill="1" applyBorder="1" applyAlignment="1">
      <alignment horizontal="center" vertical="top" wrapText="1"/>
    </xf>
    <xf numFmtId="0" fontId="19" fillId="0" borderId="0" xfId="1" applyFont="1" applyFill="1" applyBorder="1" applyAlignment="1">
      <alignment horizontal="center"/>
    </xf>
    <xf numFmtId="0" fontId="13" fillId="0" borderId="0" xfId="1" applyFont="1" applyFill="1" applyAlignment="1">
      <alignment horizontal="center" vertical="top"/>
    </xf>
    <xf numFmtId="0" fontId="12" fillId="8" borderId="0" xfId="1" applyFont="1" applyFill="1" applyBorder="1" applyAlignment="1">
      <alignment vertical="top"/>
    </xf>
    <xf numFmtId="49" fontId="20" fillId="0" borderId="7" xfId="0" applyNumberFormat="1" applyFont="1" applyBorder="1" applyAlignment="1">
      <alignment vertical="center"/>
    </xf>
    <xf numFmtId="0" fontId="13" fillId="8" borderId="7" xfId="1" applyFont="1" applyFill="1" applyBorder="1" applyAlignment="1">
      <alignment horizontal="center" vertical="center" wrapText="1"/>
    </xf>
    <xf numFmtId="0" fontId="21" fillId="8" borderId="7" xfId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21" fillId="8" borderId="1" xfId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vertical="center"/>
    </xf>
    <xf numFmtId="0" fontId="13" fillId="8" borderId="1" xfId="1" applyFont="1" applyFill="1" applyBorder="1" applyAlignment="1">
      <alignment horizontal="center" vertical="center"/>
    </xf>
    <xf numFmtId="49" fontId="22" fillId="0" borderId="18" xfId="1" applyNumberFormat="1" applyFont="1" applyFill="1" applyBorder="1" applyAlignment="1">
      <alignment horizontal="center" vertical="center" wrapText="1"/>
    </xf>
    <xf numFmtId="0" fontId="23" fillId="8" borderId="18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22" fillId="0" borderId="1" xfId="0" applyFont="1" applyBorder="1"/>
    <xf numFmtId="49" fontId="22" fillId="0" borderId="1" xfId="1" applyNumberFormat="1" applyFont="1" applyFill="1" applyBorder="1" applyAlignment="1">
      <alignment horizontal="center" vertical="center" wrapText="1"/>
    </xf>
    <xf numFmtId="0" fontId="23" fillId="8" borderId="1" xfId="1" applyFont="1" applyFill="1" applyBorder="1" applyAlignment="1">
      <alignment horizontal="center" vertical="center" wrapText="1"/>
    </xf>
    <xf numFmtId="0" fontId="22" fillId="0" borderId="20" xfId="1" applyFont="1" applyFill="1" applyBorder="1" applyAlignment="1">
      <alignment horizontal="center" vertical="center" wrapText="1"/>
    </xf>
    <xf numFmtId="0" fontId="23" fillId="8" borderId="2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0" fontId="22" fillId="8" borderId="1" xfId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49" fontId="22" fillId="0" borderId="1" xfId="1" applyNumberFormat="1" applyFont="1" applyFill="1" applyBorder="1" applyAlignment="1">
      <alignment horizontal="center" vertical="top" wrapText="1"/>
    </xf>
    <xf numFmtId="0" fontId="22" fillId="0" borderId="9" xfId="0" applyFont="1" applyBorder="1"/>
    <xf numFmtId="0" fontId="22" fillId="24" borderId="1" xfId="1" applyFont="1" applyFill="1" applyBorder="1" applyAlignment="1">
      <alignment vertical="top" wrapText="1"/>
    </xf>
    <xf numFmtId="0" fontId="22" fillId="24" borderId="1" xfId="1" applyFont="1" applyFill="1" applyBorder="1" applyAlignment="1">
      <alignment vertical="top"/>
    </xf>
    <xf numFmtId="0" fontId="22" fillId="24" borderId="1" xfId="2" applyFont="1" applyFill="1" applyBorder="1" applyAlignment="1">
      <alignment vertical="top"/>
    </xf>
    <xf numFmtId="0" fontId="24" fillId="8" borderId="9" xfId="1" applyFont="1" applyFill="1" applyBorder="1" applyAlignment="1">
      <alignment horizontal="center" vertical="center" wrapText="1"/>
    </xf>
    <xf numFmtId="0" fontId="24" fillId="8" borderId="9" xfId="1" applyFont="1" applyFill="1" applyBorder="1" applyAlignment="1">
      <alignment horizontal="center" vertical="center"/>
    </xf>
    <xf numFmtId="0" fontId="22" fillId="8" borderId="17" xfId="1" applyFont="1" applyFill="1" applyBorder="1" applyAlignment="1">
      <alignment horizontal="center" vertical="top" wrapText="1"/>
    </xf>
    <xf numFmtId="0" fontId="22" fillId="24" borderId="18" xfId="1" applyFont="1" applyFill="1" applyBorder="1" applyAlignment="1">
      <alignment vertical="top" wrapText="1"/>
    </xf>
    <xf numFmtId="0" fontId="22" fillId="0" borderId="18" xfId="0" applyFont="1" applyBorder="1"/>
    <xf numFmtId="0" fontId="22" fillId="8" borderId="19" xfId="1" applyFont="1" applyFill="1" applyBorder="1" applyAlignment="1">
      <alignment horizontal="center" vertical="top" wrapText="1"/>
    </xf>
    <xf numFmtId="0" fontId="22" fillId="8" borderId="20" xfId="1" applyFont="1" applyFill="1" applyBorder="1" applyAlignment="1">
      <alignment horizontal="center" vertical="top" wrapText="1"/>
    </xf>
    <xf numFmtId="0" fontId="22" fillId="24" borderId="21" xfId="2" applyFont="1" applyFill="1" applyBorder="1" applyAlignment="1">
      <alignment vertical="top"/>
    </xf>
    <xf numFmtId="0" fontId="22" fillId="24" borderId="21" xfId="1" applyFont="1" applyFill="1" applyBorder="1" applyAlignment="1">
      <alignment vertical="top"/>
    </xf>
    <xf numFmtId="0" fontId="22" fillId="0" borderId="21" xfId="0" applyFont="1" applyBorder="1"/>
    <xf numFmtId="0" fontId="22" fillId="8" borderId="21" xfId="1" applyFont="1" applyFill="1" applyBorder="1" applyAlignment="1">
      <alignment horizontal="center" vertical="center"/>
    </xf>
    <xf numFmtId="0" fontId="22" fillId="0" borderId="17" xfId="1" applyFont="1" applyFill="1" applyBorder="1" applyAlignment="1">
      <alignment horizontal="center" vertical="center" wrapText="1"/>
    </xf>
    <xf numFmtId="49" fontId="22" fillId="0" borderId="18" xfId="1" applyNumberFormat="1" applyFont="1" applyFill="1" applyBorder="1" applyAlignment="1">
      <alignment horizontal="center" vertical="top" wrapText="1"/>
    </xf>
    <xf numFmtId="49" fontId="22" fillId="0" borderId="21" xfId="1" applyNumberFormat="1" applyFont="1" applyFill="1" applyBorder="1" applyAlignment="1">
      <alignment horizontal="center" vertical="top" wrapText="1"/>
    </xf>
    <xf numFmtId="49" fontId="25" fillId="0" borderId="18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vertical="center"/>
    </xf>
    <xf numFmtId="0" fontId="13" fillId="8" borderId="21" xfId="1" applyFont="1" applyFill="1" applyBorder="1" applyAlignment="1">
      <alignment horizontal="center" vertical="center" wrapText="1"/>
    </xf>
    <xf numFmtId="0" fontId="21" fillId="8" borderId="21" xfId="1" applyFont="1" applyFill="1" applyBorder="1" applyAlignment="1">
      <alignment horizontal="center" vertical="center" wrapText="1"/>
    </xf>
    <xf numFmtId="49" fontId="20" fillId="0" borderId="18" xfId="0" applyNumberFormat="1" applyFont="1" applyBorder="1" applyAlignment="1">
      <alignment vertical="center"/>
    </xf>
    <xf numFmtId="0" fontId="13" fillId="8" borderId="18" xfId="1" applyFont="1" applyFill="1" applyBorder="1" applyAlignment="1">
      <alignment horizontal="center" vertical="center" wrapText="1"/>
    </xf>
    <xf numFmtId="0" fontId="21" fillId="8" borderId="18" xfId="1" applyFont="1" applyFill="1" applyBorder="1" applyAlignment="1">
      <alignment horizontal="center" vertical="center" wrapText="1"/>
    </xf>
    <xf numFmtId="0" fontId="13" fillId="8" borderId="21" xfId="1" applyFont="1" applyFill="1" applyBorder="1" applyAlignment="1">
      <alignment horizontal="center" vertical="center"/>
    </xf>
    <xf numFmtId="0" fontId="13" fillId="8" borderId="18" xfId="1" applyFont="1" applyFill="1" applyBorder="1" applyAlignment="1">
      <alignment horizontal="center" vertical="center"/>
    </xf>
    <xf numFmtId="0" fontId="12" fillId="8" borderId="0" xfId="1" applyFont="1" applyFill="1" applyBorder="1" applyAlignment="1">
      <alignment horizontal="center" vertical="top"/>
    </xf>
    <xf numFmtId="0" fontId="13" fillId="8" borderId="0" xfId="1" applyFont="1" applyFill="1" applyBorder="1" applyAlignment="1">
      <alignment horizontal="center" vertical="top"/>
    </xf>
    <xf numFmtId="0" fontId="24" fillId="8" borderId="18" xfId="1" applyFont="1" applyFill="1" applyBorder="1" applyAlignment="1">
      <alignment horizontal="center" vertical="center" wrapText="1"/>
    </xf>
    <xf numFmtId="0" fontId="24" fillId="8" borderId="9" xfId="1" applyFont="1" applyFill="1" applyBorder="1" applyAlignment="1">
      <alignment horizontal="center" vertical="center" wrapText="1"/>
    </xf>
    <xf numFmtId="0" fontId="24" fillId="8" borderId="23" xfId="1" applyFont="1" applyFill="1" applyBorder="1" applyAlignment="1">
      <alignment horizontal="center" vertical="top"/>
    </xf>
    <xf numFmtId="0" fontId="24" fillId="8" borderId="25" xfId="1" applyFont="1" applyFill="1" applyBorder="1" applyAlignment="1">
      <alignment horizontal="center" vertical="top"/>
    </xf>
    <xf numFmtId="0" fontId="12" fillId="8" borderId="0" xfId="1" applyFont="1" applyFill="1" applyBorder="1" applyAlignment="1">
      <alignment vertical="top"/>
    </xf>
    <xf numFmtId="0" fontId="24" fillId="0" borderId="17" xfId="1" applyFont="1" applyFill="1" applyBorder="1" applyAlignment="1">
      <alignment horizontal="center" vertical="center"/>
    </xf>
    <xf numFmtId="0" fontId="24" fillId="0" borderId="27" xfId="1" applyFont="1" applyFill="1" applyBorder="1" applyAlignment="1">
      <alignment horizontal="center" vertical="center"/>
    </xf>
    <xf numFmtId="0" fontId="24" fillId="8" borderId="18" xfId="1" applyFont="1" applyFill="1" applyBorder="1" applyAlignment="1">
      <alignment horizontal="center" vertical="center"/>
    </xf>
    <xf numFmtId="0" fontId="24" fillId="8" borderId="9" xfId="1" applyFont="1" applyFill="1" applyBorder="1" applyAlignment="1">
      <alignment vertical="center"/>
    </xf>
    <xf numFmtId="0" fontId="24" fillId="8" borderId="9" xfId="1" applyFont="1" applyFill="1" applyBorder="1" applyAlignment="1">
      <alignment horizontal="center" vertical="center"/>
    </xf>
    <xf numFmtId="0" fontId="24" fillId="8" borderId="22" xfId="1" applyFont="1" applyFill="1" applyBorder="1" applyAlignment="1">
      <alignment horizontal="center" vertical="center"/>
    </xf>
    <xf numFmtId="0" fontId="24" fillId="8" borderId="24" xfId="1" applyFont="1" applyFill="1" applyBorder="1" applyAlignment="1">
      <alignment horizontal="center" vertical="center"/>
    </xf>
    <xf numFmtId="0" fontId="13" fillId="8" borderId="0" xfId="1" applyFont="1" applyFill="1" applyBorder="1" applyAlignment="1">
      <alignment horizontal="left" vertical="top"/>
    </xf>
    <xf numFmtId="0" fontId="3" fillId="8" borderId="0" xfId="2" applyFont="1" applyFill="1" applyBorder="1" applyAlignment="1">
      <alignment horizontal="left" vertical="top"/>
    </xf>
    <xf numFmtId="0" fontId="13" fillId="8" borderId="0" xfId="1" applyFont="1" applyFill="1" applyBorder="1" applyAlignment="1">
      <alignment horizontal="left" vertical="top" wrapText="1"/>
    </xf>
    <xf numFmtId="0" fontId="23" fillId="8" borderId="28" xfId="1" applyFont="1" applyFill="1" applyBorder="1" applyAlignment="1">
      <alignment horizontal="center" vertical="center" wrapText="1"/>
    </xf>
    <xf numFmtId="0" fontId="23" fillId="8" borderId="26" xfId="1" applyFont="1" applyFill="1" applyBorder="1" applyAlignment="1">
      <alignment horizontal="center" vertical="center" wrapText="1"/>
    </xf>
    <xf numFmtId="0" fontId="23" fillId="8" borderId="31" xfId="1" applyFont="1" applyFill="1" applyBorder="1" applyAlignment="1">
      <alignment horizontal="center" vertical="center" wrapText="1"/>
    </xf>
    <xf numFmtId="0" fontId="22" fillId="8" borderId="29" xfId="2" applyFont="1" applyFill="1" applyBorder="1" applyAlignment="1">
      <alignment horizontal="center" vertical="top" wrapText="1"/>
    </xf>
    <xf numFmtId="0" fontId="22" fillId="8" borderId="30" xfId="2" applyFont="1" applyFill="1" applyBorder="1" applyAlignment="1">
      <alignment horizontal="center" vertical="top" wrapText="1"/>
    </xf>
    <xf numFmtId="0" fontId="22" fillId="8" borderId="32" xfId="2" applyFont="1" applyFill="1" applyBorder="1" applyAlignment="1">
      <alignment horizontal="center" vertical="top" wrapText="1"/>
    </xf>
    <xf numFmtId="0" fontId="22" fillId="8" borderId="29" xfId="2" applyFont="1" applyFill="1" applyBorder="1" applyAlignment="1">
      <alignment horizontal="center" vertical="center" wrapText="1"/>
    </xf>
    <xf numFmtId="0" fontId="22" fillId="8" borderId="30" xfId="2" applyFont="1" applyFill="1" applyBorder="1" applyAlignment="1">
      <alignment horizontal="center" vertical="center" wrapText="1"/>
    </xf>
    <xf numFmtId="0" fontId="22" fillId="8" borderId="32" xfId="2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/>
    </xf>
    <xf numFmtId="2" fontId="4" fillId="10" borderId="1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13" fillId="11" borderId="1" xfId="0" applyFont="1" applyFill="1" applyBorder="1" applyAlignment="1">
      <alignment horizontal="center" vertical="top" wrapText="1"/>
    </xf>
    <xf numFmtId="0" fontId="4" fillId="17" borderId="8" xfId="0" applyFont="1" applyFill="1" applyBorder="1" applyAlignment="1">
      <alignment horizontal="center"/>
    </xf>
    <xf numFmtId="0" fontId="4" fillId="17" borderId="2" xfId="0" applyFont="1" applyFill="1" applyBorder="1" applyAlignment="1">
      <alignment horizontal="center"/>
    </xf>
    <xf numFmtId="2" fontId="16" fillId="23" borderId="8" xfId="0" applyNumberFormat="1" applyFont="1" applyFill="1" applyBorder="1" applyAlignment="1">
      <alignment horizontal="center"/>
    </xf>
    <xf numFmtId="2" fontId="16" fillId="23" borderId="2" xfId="0" applyNumberFormat="1" applyFont="1" applyFill="1" applyBorder="1" applyAlignment="1">
      <alignment horizontal="center"/>
    </xf>
    <xf numFmtId="2" fontId="16" fillId="23" borderId="1" xfId="0" applyNumberFormat="1" applyFont="1" applyFill="1" applyBorder="1" applyAlignment="1">
      <alignment horizontal="center"/>
    </xf>
    <xf numFmtId="2" fontId="16" fillId="13" borderId="1" xfId="0" applyNumberFormat="1" applyFont="1" applyFill="1" applyBorder="1" applyAlignment="1">
      <alignment horizontal="center"/>
    </xf>
    <xf numFmtId="2" fontId="4" fillId="9" borderId="8" xfId="0" applyNumberFormat="1" applyFont="1" applyFill="1" applyBorder="1" applyAlignment="1">
      <alignment horizontal="center"/>
    </xf>
    <xf numFmtId="2" fontId="4" fillId="9" borderId="2" xfId="0" applyNumberFormat="1" applyFont="1" applyFill="1" applyBorder="1" applyAlignment="1">
      <alignment horizontal="center"/>
    </xf>
    <xf numFmtId="0" fontId="4" fillId="16" borderId="9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4" fillId="17" borderId="9" xfId="0" applyFont="1" applyFill="1" applyBorder="1" applyAlignment="1">
      <alignment horizontal="center" vertical="center" wrapText="1"/>
    </xf>
    <xf numFmtId="0" fontId="4" fillId="17" borderId="7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top" wrapText="1"/>
    </xf>
    <xf numFmtId="0" fontId="13" fillId="11" borderId="2" xfId="0" applyFont="1" applyFill="1" applyBorder="1" applyAlignment="1">
      <alignment horizontal="center" vertical="top" wrapText="1"/>
    </xf>
    <xf numFmtId="0" fontId="16" fillId="23" borderId="8" xfId="0" applyFont="1" applyFill="1" applyBorder="1" applyAlignment="1">
      <alignment horizontal="center" vertical="center" wrapText="1"/>
    </xf>
    <xf numFmtId="0" fontId="16" fillId="23" borderId="10" xfId="0" applyFont="1" applyFill="1" applyBorder="1" applyAlignment="1">
      <alignment horizontal="center" vertical="center" wrapText="1"/>
    </xf>
    <xf numFmtId="0" fontId="16" fillId="23" borderId="2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left" vertical="top" wrapText="1"/>
    </xf>
    <xf numFmtId="0" fontId="4" fillId="10" borderId="3" xfId="0" applyFont="1" applyFill="1" applyBorder="1" applyAlignment="1">
      <alignment horizontal="left" vertical="top" wrapText="1"/>
    </xf>
    <xf numFmtId="0" fontId="4" fillId="10" borderId="4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4" fillId="10" borderId="8" xfId="0" applyFont="1" applyFill="1" applyBorder="1" applyAlignment="1">
      <alignment horizontal="left" vertical="top" wrapText="1"/>
    </xf>
    <xf numFmtId="0" fontId="4" fillId="10" borderId="10" xfId="0" applyFont="1" applyFill="1" applyBorder="1" applyAlignment="1">
      <alignment horizontal="left" vertical="top" wrapText="1"/>
    </xf>
    <xf numFmtId="0" fontId="4" fillId="10" borderId="2" xfId="0" applyFont="1" applyFill="1" applyBorder="1" applyAlignment="1">
      <alignment horizontal="left" vertical="top" wrapText="1"/>
    </xf>
    <xf numFmtId="0" fontId="11" fillId="13" borderId="9" xfId="0" applyFont="1" applyFill="1" applyBorder="1" applyAlignment="1">
      <alignment horizontal="center" vertical="center" wrapText="1"/>
    </xf>
    <xf numFmtId="0" fontId="11" fillId="13" borderId="7" xfId="0" applyFont="1" applyFill="1" applyBorder="1" applyAlignment="1">
      <alignment horizontal="center" vertical="center" wrapText="1"/>
    </xf>
    <xf numFmtId="0" fontId="16" fillId="23" borderId="8" xfId="0" applyFont="1" applyFill="1" applyBorder="1" applyAlignment="1">
      <alignment horizontal="center"/>
    </xf>
    <xf numFmtId="0" fontId="16" fillId="23" borderId="10" xfId="0" applyFont="1" applyFill="1" applyBorder="1" applyAlignment="1">
      <alignment horizontal="center"/>
    </xf>
    <xf numFmtId="0" fontId="16" fillId="23" borderId="2" xfId="0" applyFont="1" applyFill="1" applyBorder="1" applyAlignment="1">
      <alignment horizontal="center"/>
    </xf>
    <xf numFmtId="0" fontId="11" fillId="15" borderId="8" xfId="0" applyFont="1" applyFill="1" applyBorder="1" applyAlignment="1">
      <alignment horizontal="center"/>
    </xf>
    <xf numFmtId="0" fontId="11" fillId="15" borderId="10" xfId="0" applyFont="1" applyFill="1" applyBorder="1" applyAlignment="1">
      <alignment horizontal="center"/>
    </xf>
    <xf numFmtId="0" fontId="11" fillId="15" borderId="2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13" borderId="8" xfId="0" applyFont="1" applyFill="1" applyBorder="1" applyAlignment="1">
      <alignment horizontal="center" vertical="center" wrapText="1"/>
    </xf>
    <xf numFmtId="0" fontId="11" fillId="13" borderId="10" xfId="0" applyFont="1" applyFill="1" applyBorder="1" applyAlignment="1">
      <alignment horizontal="center"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6" fillId="24" borderId="1" xfId="2" applyFont="1" applyFill="1" applyBorder="1" applyAlignment="1">
      <alignment vertical="top"/>
    </xf>
    <xf numFmtId="0" fontId="26" fillId="24" borderId="1" xfId="1" applyFont="1" applyFill="1" applyBorder="1" applyAlignment="1">
      <alignment vertical="top"/>
    </xf>
    <xf numFmtId="0" fontId="22" fillId="24" borderId="9" xfId="2" applyFont="1" applyFill="1" applyBorder="1" applyAlignment="1">
      <alignment vertical="top"/>
    </xf>
    <xf numFmtId="0" fontId="22" fillId="24" borderId="9" xfId="1" applyFont="1" applyFill="1" applyBorder="1" applyAlignment="1">
      <alignment vertical="top"/>
    </xf>
  </cellXfs>
  <cellStyles count="3">
    <cellStyle name="ปกติ" xfId="0" builtinId="0"/>
    <cellStyle name="ปกติ 2" xfId="1" xr:uid="{00000000-0005-0000-0000-000001000000}"/>
    <cellStyle name="ปกติ 2 2" xfId="2" xr:uid="{00000000-0005-0000-0000-000002000000}"/>
  </cellStyles>
  <dxfs count="0"/>
  <tableStyles count="0" defaultTableStyle="TableStyleMedium9" defaultPivotStyle="PivotStyleLight16"/>
  <colors>
    <mruColors>
      <color rgb="FF8DAACD"/>
      <color rgb="FFFEF2EC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3"/>
  <sheetViews>
    <sheetView tabSelected="1" topLeftCell="A146" zoomScale="60" zoomScaleNormal="60" zoomScaleSheetLayoutView="80" workbookViewId="0">
      <selection activeCell="C157" sqref="C157:E190"/>
    </sheetView>
  </sheetViews>
  <sheetFormatPr defaultColWidth="9" defaultRowHeight="24"/>
  <cols>
    <col min="1" max="1" width="11.25" style="29" customWidth="1"/>
    <col min="2" max="2" width="4.33203125" style="116" customWidth="1"/>
    <col min="3" max="3" width="9.58203125" style="29" customWidth="1"/>
    <col min="4" max="4" width="12.08203125" style="29" customWidth="1"/>
    <col min="5" max="5" width="15.08203125" style="29" customWidth="1"/>
    <col min="6" max="6" width="44.08203125" style="29" customWidth="1"/>
    <col min="7" max="7" width="20.83203125" style="30" customWidth="1"/>
    <col min="8" max="8" width="10.08203125" style="29" customWidth="1"/>
    <col min="9" max="9" width="10.58203125" style="30" customWidth="1"/>
    <col min="10" max="10" width="26.5" style="31" customWidth="1"/>
    <col min="11" max="11" width="26.83203125" style="31" customWidth="1"/>
    <col min="12" max="12" width="14.08203125" style="29" customWidth="1"/>
    <col min="13" max="13" width="7.33203125" style="29" customWidth="1"/>
    <col min="14" max="14" width="21.58203125" style="29" customWidth="1"/>
    <col min="15" max="15" width="4.08203125" style="29" customWidth="1"/>
    <col min="16" max="16" width="4.58203125" style="29" customWidth="1"/>
    <col min="17" max="17" width="17.33203125" style="29" customWidth="1"/>
    <col min="18" max="18" width="20" style="29" customWidth="1"/>
    <col min="19" max="19" width="8.08203125" style="29" customWidth="1"/>
    <col min="20" max="16384" width="9" style="29"/>
  </cols>
  <sheetData>
    <row r="1" spans="1:19" ht="28.5" customHeight="1" thickBot="1">
      <c r="A1" s="32"/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9" s="26" customFormat="1" ht="22" customHeight="1">
      <c r="A2" s="117"/>
      <c r="B2" s="171" t="s">
        <v>41</v>
      </c>
      <c r="C2" s="166" t="s">
        <v>47</v>
      </c>
      <c r="D2" s="173" t="s">
        <v>0</v>
      </c>
      <c r="E2" s="173" t="s">
        <v>1</v>
      </c>
      <c r="F2" s="173" t="s">
        <v>2</v>
      </c>
      <c r="G2" s="166" t="s">
        <v>45</v>
      </c>
      <c r="H2" s="173" t="s">
        <v>42</v>
      </c>
      <c r="I2" s="173"/>
      <c r="J2" s="176" t="s">
        <v>43</v>
      </c>
      <c r="K2" s="168" t="s">
        <v>44</v>
      </c>
      <c r="L2" s="164"/>
      <c r="M2" s="164"/>
      <c r="N2" s="25"/>
      <c r="O2" s="164"/>
      <c r="P2" s="164"/>
      <c r="Q2" s="164"/>
      <c r="R2" s="164"/>
      <c r="S2" s="164"/>
    </row>
    <row r="3" spans="1:19" s="28" customFormat="1" ht="22" customHeight="1" thickBot="1">
      <c r="B3" s="172"/>
      <c r="C3" s="167"/>
      <c r="D3" s="174"/>
      <c r="E3" s="174"/>
      <c r="F3" s="175"/>
      <c r="G3" s="167"/>
      <c r="H3" s="141" t="s">
        <v>58</v>
      </c>
      <c r="I3" s="142" t="s">
        <v>46</v>
      </c>
      <c r="J3" s="177"/>
      <c r="K3" s="169"/>
      <c r="L3" s="170"/>
      <c r="M3" s="170"/>
      <c r="N3" s="25"/>
      <c r="O3" s="27"/>
      <c r="P3" s="27"/>
      <c r="Q3" s="164"/>
      <c r="R3" s="164"/>
      <c r="S3" s="164"/>
    </row>
    <row r="4" spans="1:19" s="36" customFormat="1" ht="22" customHeight="1">
      <c r="B4" s="143">
        <v>1</v>
      </c>
      <c r="C4" s="144" t="s">
        <v>49</v>
      </c>
      <c r="D4" s="144" t="s">
        <v>173</v>
      </c>
      <c r="E4" s="144" t="s">
        <v>174</v>
      </c>
      <c r="F4" s="145" t="s">
        <v>175</v>
      </c>
      <c r="G4" s="125" t="s">
        <v>577</v>
      </c>
      <c r="H4" s="126"/>
      <c r="I4" s="126"/>
      <c r="J4" s="181" t="s">
        <v>248</v>
      </c>
      <c r="K4" s="187" t="s">
        <v>249</v>
      </c>
      <c r="L4" s="34"/>
      <c r="M4" s="34"/>
      <c r="N4" s="35"/>
      <c r="O4" s="34"/>
      <c r="P4" s="34"/>
      <c r="Q4" s="35"/>
      <c r="R4" s="35"/>
      <c r="S4" s="35"/>
    </row>
    <row r="5" spans="1:19" s="36" customFormat="1" ht="22" customHeight="1">
      <c r="B5" s="146">
        <v>2</v>
      </c>
      <c r="C5" s="138" t="s">
        <v>49</v>
      </c>
      <c r="D5" s="138" t="s">
        <v>176</v>
      </c>
      <c r="E5" s="138" t="s">
        <v>177</v>
      </c>
      <c r="F5" s="133" t="s">
        <v>178</v>
      </c>
      <c r="G5" s="129"/>
      <c r="H5" s="130"/>
      <c r="I5" s="130"/>
      <c r="J5" s="182"/>
      <c r="K5" s="188"/>
      <c r="L5" s="34"/>
      <c r="M5" s="34"/>
      <c r="N5" s="35"/>
      <c r="O5" s="34"/>
      <c r="P5" s="34"/>
      <c r="Q5" s="35"/>
      <c r="R5" s="35"/>
      <c r="S5" s="35"/>
    </row>
    <row r="6" spans="1:19" ht="22" customHeight="1">
      <c r="B6" s="146">
        <v>3</v>
      </c>
      <c r="C6" s="138" t="s">
        <v>49</v>
      </c>
      <c r="D6" s="139" t="s">
        <v>179</v>
      </c>
      <c r="E6" s="139" t="s">
        <v>180</v>
      </c>
      <c r="F6" s="128" t="s">
        <v>181</v>
      </c>
      <c r="G6" s="129"/>
      <c r="H6" s="130"/>
      <c r="I6" s="130"/>
      <c r="J6" s="182"/>
      <c r="K6" s="188"/>
      <c r="L6" s="32"/>
      <c r="M6" s="32"/>
      <c r="N6" s="33"/>
      <c r="O6" s="32"/>
      <c r="P6" s="32"/>
      <c r="Q6" s="33"/>
      <c r="R6" s="33"/>
      <c r="S6" s="33"/>
    </row>
    <row r="7" spans="1:19" ht="22" customHeight="1">
      <c r="B7" s="146">
        <v>4</v>
      </c>
      <c r="C7" s="138" t="s">
        <v>49</v>
      </c>
      <c r="D7" s="139" t="s">
        <v>182</v>
      </c>
      <c r="E7" s="139" t="s">
        <v>183</v>
      </c>
      <c r="F7" s="128" t="s">
        <v>184</v>
      </c>
      <c r="G7" s="129"/>
      <c r="H7" s="130"/>
      <c r="I7" s="130"/>
      <c r="J7" s="182"/>
      <c r="K7" s="188"/>
      <c r="L7" s="32"/>
      <c r="M7" s="32"/>
      <c r="N7" s="33"/>
      <c r="O7" s="32"/>
      <c r="P7" s="32"/>
      <c r="Q7" s="33"/>
      <c r="R7" s="33"/>
      <c r="S7" s="33"/>
    </row>
    <row r="8" spans="1:19" ht="22" customHeight="1">
      <c r="B8" s="146">
        <v>5</v>
      </c>
      <c r="C8" s="138" t="s">
        <v>49</v>
      </c>
      <c r="D8" s="139" t="s">
        <v>185</v>
      </c>
      <c r="E8" s="139" t="s">
        <v>186</v>
      </c>
      <c r="F8" s="128" t="s">
        <v>187</v>
      </c>
      <c r="G8" s="129"/>
      <c r="H8" s="130"/>
      <c r="I8" s="130"/>
      <c r="J8" s="182"/>
      <c r="K8" s="188"/>
      <c r="L8" s="32"/>
      <c r="M8" s="32"/>
      <c r="N8" s="33"/>
      <c r="O8" s="32"/>
      <c r="P8" s="32"/>
      <c r="Q8" s="33"/>
      <c r="R8" s="33"/>
      <c r="S8" s="33"/>
    </row>
    <row r="9" spans="1:19" ht="22" customHeight="1">
      <c r="B9" s="146">
        <v>6</v>
      </c>
      <c r="C9" s="138" t="s">
        <v>49</v>
      </c>
      <c r="D9" s="139" t="s">
        <v>188</v>
      </c>
      <c r="E9" s="139" t="s">
        <v>189</v>
      </c>
      <c r="F9" s="128" t="s">
        <v>190</v>
      </c>
      <c r="G9" s="129"/>
      <c r="H9" s="130"/>
      <c r="I9" s="130"/>
      <c r="J9" s="182"/>
      <c r="K9" s="188"/>
      <c r="L9" s="32"/>
      <c r="M9" s="32"/>
      <c r="N9" s="33"/>
      <c r="O9" s="32"/>
      <c r="P9" s="32"/>
      <c r="Q9" s="33"/>
      <c r="R9" s="33"/>
      <c r="S9" s="33"/>
    </row>
    <row r="10" spans="1:19" ht="22" customHeight="1">
      <c r="B10" s="146">
        <v>7</v>
      </c>
      <c r="C10" s="138" t="s">
        <v>49</v>
      </c>
      <c r="D10" s="139" t="s">
        <v>191</v>
      </c>
      <c r="E10" s="139" t="s">
        <v>192</v>
      </c>
      <c r="F10" s="128" t="s">
        <v>193</v>
      </c>
      <c r="G10" s="129"/>
      <c r="H10" s="130"/>
      <c r="I10" s="130"/>
      <c r="J10" s="182"/>
      <c r="K10" s="188"/>
      <c r="L10" s="32"/>
      <c r="M10" s="32"/>
      <c r="N10" s="33"/>
      <c r="O10" s="32"/>
      <c r="P10" s="32"/>
      <c r="Q10" s="33"/>
      <c r="R10" s="33"/>
      <c r="S10" s="33"/>
    </row>
    <row r="11" spans="1:19" ht="22" customHeight="1">
      <c r="B11" s="146">
        <v>8</v>
      </c>
      <c r="C11" s="138" t="s">
        <v>49</v>
      </c>
      <c r="D11" s="139" t="s">
        <v>194</v>
      </c>
      <c r="E11" s="139" t="s">
        <v>195</v>
      </c>
      <c r="F11" s="128" t="s">
        <v>196</v>
      </c>
      <c r="G11" s="129"/>
      <c r="H11" s="130"/>
      <c r="I11" s="130"/>
      <c r="J11" s="182"/>
      <c r="K11" s="188"/>
      <c r="L11" s="32"/>
      <c r="M11" s="32"/>
      <c r="N11" s="33"/>
      <c r="O11" s="32"/>
      <c r="P11" s="32"/>
      <c r="Q11" s="33"/>
      <c r="R11" s="33"/>
      <c r="S11" s="33"/>
    </row>
    <row r="12" spans="1:19" ht="22" customHeight="1">
      <c r="B12" s="146">
        <v>9</v>
      </c>
      <c r="C12" s="138" t="s">
        <v>49</v>
      </c>
      <c r="D12" s="139" t="s">
        <v>197</v>
      </c>
      <c r="E12" s="139" t="s">
        <v>198</v>
      </c>
      <c r="F12" s="128" t="s">
        <v>199</v>
      </c>
      <c r="G12" s="129"/>
      <c r="H12" s="130"/>
      <c r="I12" s="130"/>
      <c r="J12" s="182"/>
      <c r="K12" s="188"/>
    </row>
    <row r="13" spans="1:19" ht="22" customHeight="1">
      <c r="B13" s="146">
        <v>10</v>
      </c>
      <c r="C13" s="140" t="s">
        <v>200</v>
      </c>
      <c r="D13" s="139" t="s">
        <v>201</v>
      </c>
      <c r="E13" s="139" t="s">
        <v>202</v>
      </c>
      <c r="F13" s="128" t="s">
        <v>203</v>
      </c>
      <c r="G13" s="129"/>
      <c r="H13" s="130"/>
      <c r="I13" s="130"/>
      <c r="J13" s="182"/>
      <c r="K13" s="188"/>
    </row>
    <row r="14" spans="1:19" ht="22" customHeight="1">
      <c r="B14" s="146">
        <v>11</v>
      </c>
      <c r="C14" s="138" t="s">
        <v>49</v>
      </c>
      <c r="D14" s="139" t="s">
        <v>204</v>
      </c>
      <c r="E14" s="139" t="s">
        <v>177</v>
      </c>
      <c r="F14" s="128" t="s">
        <v>178</v>
      </c>
      <c r="G14" s="129"/>
      <c r="H14" s="130"/>
      <c r="I14" s="130"/>
      <c r="J14" s="182"/>
      <c r="K14" s="188"/>
    </row>
    <row r="15" spans="1:19" ht="22" customHeight="1">
      <c r="B15" s="146">
        <v>12</v>
      </c>
      <c r="C15" s="138" t="s">
        <v>49</v>
      </c>
      <c r="D15" s="139" t="s">
        <v>205</v>
      </c>
      <c r="E15" s="139" t="s">
        <v>206</v>
      </c>
      <c r="F15" s="128" t="s">
        <v>207</v>
      </c>
      <c r="G15" s="129"/>
      <c r="H15" s="130"/>
      <c r="I15" s="130"/>
      <c r="J15" s="182"/>
      <c r="K15" s="188"/>
    </row>
    <row r="16" spans="1:19" ht="22" customHeight="1">
      <c r="B16" s="146">
        <v>13</v>
      </c>
      <c r="C16" s="138" t="s">
        <v>49</v>
      </c>
      <c r="D16" s="139" t="s">
        <v>208</v>
      </c>
      <c r="E16" s="139" t="s">
        <v>209</v>
      </c>
      <c r="F16" s="128" t="s">
        <v>210</v>
      </c>
      <c r="G16" s="129"/>
      <c r="H16" s="130"/>
      <c r="I16" s="130"/>
      <c r="J16" s="182"/>
      <c r="K16" s="188"/>
    </row>
    <row r="17" spans="2:11" ht="22" customHeight="1">
      <c r="B17" s="146">
        <v>14</v>
      </c>
      <c r="C17" s="138" t="s">
        <v>49</v>
      </c>
      <c r="D17" s="139" t="s">
        <v>164</v>
      </c>
      <c r="E17" s="139" t="s">
        <v>198</v>
      </c>
      <c r="F17" s="128" t="s">
        <v>211</v>
      </c>
      <c r="G17" s="129"/>
      <c r="H17" s="130"/>
      <c r="I17" s="130"/>
      <c r="J17" s="182"/>
      <c r="K17" s="188"/>
    </row>
    <row r="18" spans="2:11" ht="22" customHeight="1">
      <c r="B18" s="146">
        <v>15</v>
      </c>
      <c r="C18" s="138" t="s">
        <v>49</v>
      </c>
      <c r="D18" s="139" t="s">
        <v>212</v>
      </c>
      <c r="E18" s="139" t="s">
        <v>213</v>
      </c>
      <c r="F18" s="128" t="s">
        <v>214</v>
      </c>
      <c r="G18" s="129"/>
      <c r="H18" s="130"/>
      <c r="I18" s="130"/>
      <c r="J18" s="182"/>
      <c r="K18" s="188"/>
    </row>
    <row r="19" spans="2:11" ht="22" customHeight="1">
      <c r="B19" s="146">
        <v>16</v>
      </c>
      <c r="C19" s="138" t="s">
        <v>49</v>
      </c>
      <c r="D19" s="139" t="s">
        <v>215</v>
      </c>
      <c r="E19" s="139" t="s">
        <v>216</v>
      </c>
      <c r="F19" s="128" t="s">
        <v>217</v>
      </c>
      <c r="G19" s="129"/>
      <c r="H19" s="130"/>
      <c r="I19" s="130"/>
      <c r="J19" s="182"/>
      <c r="K19" s="188"/>
    </row>
    <row r="20" spans="2:11" ht="22" customHeight="1">
      <c r="B20" s="146">
        <v>17</v>
      </c>
      <c r="C20" s="140" t="s">
        <v>48</v>
      </c>
      <c r="D20" s="139" t="s">
        <v>218</v>
      </c>
      <c r="E20" s="139" t="s">
        <v>219</v>
      </c>
      <c r="F20" s="128" t="s">
        <v>220</v>
      </c>
      <c r="G20" s="129"/>
      <c r="H20" s="130"/>
      <c r="I20" s="130"/>
      <c r="J20" s="182"/>
      <c r="K20" s="188"/>
    </row>
    <row r="21" spans="2:11" ht="22" customHeight="1">
      <c r="B21" s="146">
        <v>18</v>
      </c>
      <c r="C21" s="140" t="s">
        <v>48</v>
      </c>
      <c r="D21" s="139" t="s">
        <v>221</v>
      </c>
      <c r="E21" s="139" t="s">
        <v>198</v>
      </c>
      <c r="F21" s="128" t="s">
        <v>222</v>
      </c>
      <c r="G21" s="129"/>
      <c r="H21" s="130"/>
      <c r="I21" s="130"/>
      <c r="J21" s="182"/>
      <c r="K21" s="188"/>
    </row>
    <row r="22" spans="2:11" ht="22" customHeight="1">
      <c r="B22" s="146">
        <v>19</v>
      </c>
      <c r="C22" s="140" t="s">
        <v>48</v>
      </c>
      <c r="D22" s="139" t="s">
        <v>223</v>
      </c>
      <c r="E22" s="139" t="s">
        <v>209</v>
      </c>
      <c r="F22" s="128" t="s">
        <v>224</v>
      </c>
      <c r="G22" s="129"/>
      <c r="H22" s="130"/>
      <c r="I22" s="130"/>
      <c r="J22" s="182"/>
      <c r="K22" s="188"/>
    </row>
    <row r="23" spans="2:11" ht="22" customHeight="1">
      <c r="B23" s="146">
        <v>20</v>
      </c>
      <c r="C23" s="140" t="s">
        <v>48</v>
      </c>
      <c r="D23" s="139" t="s">
        <v>225</v>
      </c>
      <c r="E23" s="139" t="s">
        <v>226</v>
      </c>
      <c r="F23" s="128" t="s">
        <v>227</v>
      </c>
      <c r="G23" s="129"/>
      <c r="H23" s="130"/>
      <c r="I23" s="130"/>
      <c r="J23" s="182"/>
      <c r="K23" s="188"/>
    </row>
    <row r="24" spans="2:11" ht="22" customHeight="1">
      <c r="B24" s="146">
        <v>21</v>
      </c>
      <c r="C24" s="138" t="s">
        <v>49</v>
      </c>
      <c r="D24" s="139" t="s">
        <v>228</v>
      </c>
      <c r="E24" s="139" t="s">
        <v>198</v>
      </c>
      <c r="F24" s="128" t="s">
        <v>229</v>
      </c>
      <c r="G24" s="134"/>
      <c r="H24" s="130"/>
      <c r="I24" s="130"/>
      <c r="J24" s="182"/>
      <c r="K24" s="188"/>
    </row>
    <row r="25" spans="2:11" ht="22" customHeight="1">
      <c r="B25" s="146">
        <v>22</v>
      </c>
      <c r="C25" s="138" t="s">
        <v>49</v>
      </c>
      <c r="D25" s="139" t="s">
        <v>230</v>
      </c>
      <c r="E25" s="139" t="s">
        <v>231</v>
      </c>
      <c r="F25" s="128" t="s">
        <v>232</v>
      </c>
      <c r="G25" s="134"/>
      <c r="H25" s="130"/>
      <c r="I25" s="130"/>
      <c r="J25" s="182"/>
      <c r="K25" s="188"/>
    </row>
    <row r="26" spans="2:11" ht="22" customHeight="1">
      <c r="B26" s="146">
        <v>23</v>
      </c>
      <c r="C26" s="138" t="s">
        <v>49</v>
      </c>
      <c r="D26" s="139" t="s">
        <v>233</v>
      </c>
      <c r="E26" s="139" t="s">
        <v>234</v>
      </c>
      <c r="F26" s="128" t="s">
        <v>235</v>
      </c>
      <c r="G26" s="134"/>
      <c r="H26" s="130"/>
      <c r="I26" s="130"/>
      <c r="J26" s="182"/>
      <c r="K26" s="188"/>
    </row>
    <row r="27" spans="2:11" ht="22" customHeight="1">
      <c r="B27" s="146">
        <v>24</v>
      </c>
      <c r="C27" s="138" t="s">
        <v>49</v>
      </c>
      <c r="D27" s="139" t="s">
        <v>236</v>
      </c>
      <c r="E27" s="139" t="s">
        <v>237</v>
      </c>
      <c r="F27" s="128" t="s">
        <v>238</v>
      </c>
      <c r="G27" s="134"/>
      <c r="H27" s="130"/>
      <c r="I27" s="130"/>
      <c r="J27" s="182"/>
      <c r="K27" s="188"/>
    </row>
    <row r="28" spans="2:11" ht="22" customHeight="1">
      <c r="B28" s="146">
        <v>25</v>
      </c>
      <c r="C28" s="140" t="s">
        <v>48</v>
      </c>
      <c r="D28" s="139" t="s">
        <v>239</v>
      </c>
      <c r="E28" s="139" t="s">
        <v>198</v>
      </c>
      <c r="F28" s="128" t="s">
        <v>240</v>
      </c>
      <c r="G28" s="134"/>
      <c r="H28" s="130"/>
      <c r="I28" s="130"/>
      <c r="J28" s="182"/>
      <c r="K28" s="188"/>
    </row>
    <row r="29" spans="2:11" ht="22" customHeight="1">
      <c r="B29" s="146">
        <v>26</v>
      </c>
      <c r="C29" s="138" t="s">
        <v>49</v>
      </c>
      <c r="D29" s="139" t="s">
        <v>241</v>
      </c>
      <c r="E29" s="139" t="s">
        <v>242</v>
      </c>
      <c r="F29" s="128" t="s">
        <v>243</v>
      </c>
      <c r="G29" s="134"/>
      <c r="H29" s="130"/>
      <c r="I29" s="130"/>
      <c r="J29" s="182"/>
      <c r="K29" s="188"/>
    </row>
    <row r="30" spans="2:11" ht="22" customHeight="1">
      <c r="B30" s="146">
        <v>27</v>
      </c>
      <c r="C30" s="138" t="s">
        <v>49</v>
      </c>
      <c r="D30" s="139" t="s">
        <v>244</v>
      </c>
      <c r="E30" s="139" t="s">
        <v>242</v>
      </c>
      <c r="F30" s="128" t="s">
        <v>245</v>
      </c>
      <c r="G30" s="134"/>
      <c r="H30" s="130"/>
      <c r="I30" s="130"/>
      <c r="J30" s="182"/>
      <c r="K30" s="188"/>
    </row>
    <row r="31" spans="2:11" ht="22" customHeight="1" thickBot="1">
      <c r="B31" s="147">
        <v>28</v>
      </c>
      <c r="C31" s="148" t="s">
        <v>59</v>
      </c>
      <c r="D31" s="149" t="s">
        <v>246</v>
      </c>
      <c r="E31" s="149" t="s">
        <v>242</v>
      </c>
      <c r="F31" s="150" t="s">
        <v>247</v>
      </c>
      <c r="G31" s="151"/>
      <c r="H31" s="132"/>
      <c r="I31" s="132"/>
      <c r="J31" s="183"/>
      <c r="K31" s="189"/>
    </row>
    <row r="32" spans="2:11" ht="22" customHeight="1">
      <c r="B32" s="152">
        <v>29</v>
      </c>
      <c r="C32" s="144" t="s">
        <v>48</v>
      </c>
      <c r="D32" s="144" t="s">
        <v>250</v>
      </c>
      <c r="E32" s="144" t="s">
        <v>251</v>
      </c>
      <c r="F32" s="145" t="s">
        <v>252</v>
      </c>
      <c r="G32" s="153" t="s">
        <v>253</v>
      </c>
      <c r="H32" s="126"/>
      <c r="I32" s="126"/>
      <c r="J32" s="181" t="s">
        <v>248</v>
      </c>
      <c r="K32" s="187" t="s">
        <v>283</v>
      </c>
    </row>
    <row r="33" spans="2:11" ht="22" customHeight="1">
      <c r="B33" s="127">
        <v>30</v>
      </c>
      <c r="C33" s="138" t="s">
        <v>48</v>
      </c>
      <c r="D33" s="138" t="s">
        <v>254</v>
      </c>
      <c r="E33" s="138" t="s">
        <v>255</v>
      </c>
      <c r="F33" s="128" t="s">
        <v>252</v>
      </c>
      <c r="G33" s="136" t="s">
        <v>256</v>
      </c>
      <c r="H33" s="130"/>
      <c r="I33" s="130"/>
      <c r="J33" s="182"/>
      <c r="K33" s="188"/>
    </row>
    <row r="34" spans="2:11" ht="22" customHeight="1">
      <c r="B34" s="127">
        <v>31</v>
      </c>
      <c r="C34" s="139" t="s">
        <v>48</v>
      </c>
      <c r="D34" s="139" t="s">
        <v>257</v>
      </c>
      <c r="E34" s="139" t="s">
        <v>258</v>
      </c>
      <c r="F34" s="128" t="s">
        <v>252</v>
      </c>
      <c r="G34" s="136"/>
      <c r="H34" s="130"/>
      <c r="I34" s="130"/>
      <c r="J34" s="182"/>
      <c r="K34" s="188"/>
    </row>
    <row r="35" spans="2:11" ht="22" customHeight="1">
      <c r="B35" s="127">
        <v>32</v>
      </c>
      <c r="C35" s="139" t="s">
        <v>49</v>
      </c>
      <c r="D35" s="139" t="s">
        <v>259</v>
      </c>
      <c r="E35" s="139" t="s">
        <v>260</v>
      </c>
      <c r="F35" s="128" t="s">
        <v>252</v>
      </c>
      <c r="G35" s="136" t="s">
        <v>261</v>
      </c>
      <c r="H35" s="130"/>
      <c r="I35" s="130"/>
      <c r="J35" s="182"/>
      <c r="K35" s="188"/>
    </row>
    <row r="36" spans="2:11" ht="22" customHeight="1">
      <c r="B36" s="127">
        <v>33</v>
      </c>
      <c r="C36" s="139" t="s">
        <v>49</v>
      </c>
      <c r="D36" s="139" t="s">
        <v>262</v>
      </c>
      <c r="E36" s="139" t="s">
        <v>263</v>
      </c>
      <c r="F36" s="128" t="s">
        <v>252</v>
      </c>
      <c r="G36" s="136" t="s">
        <v>264</v>
      </c>
      <c r="H36" s="130"/>
      <c r="I36" s="130"/>
      <c r="J36" s="182"/>
      <c r="K36" s="188"/>
    </row>
    <row r="37" spans="2:11" ht="22" customHeight="1">
      <c r="B37" s="127">
        <v>34</v>
      </c>
      <c r="C37" s="139" t="s">
        <v>48</v>
      </c>
      <c r="D37" s="139" t="s">
        <v>265</v>
      </c>
      <c r="E37" s="139" t="s">
        <v>263</v>
      </c>
      <c r="F37" s="128" t="s">
        <v>252</v>
      </c>
      <c r="G37" s="136"/>
      <c r="H37" s="130"/>
      <c r="I37" s="130"/>
      <c r="J37" s="182"/>
      <c r="K37" s="188"/>
    </row>
    <row r="38" spans="2:11" ht="22" customHeight="1">
      <c r="B38" s="127">
        <v>35</v>
      </c>
      <c r="C38" s="139" t="s">
        <v>48</v>
      </c>
      <c r="D38" s="139" t="s">
        <v>266</v>
      </c>
      <c r="E38" s="139" t="s">
        <v>267</v>
      </c>
      <c r="F38" s="128" t="s">
        <v>252</v>
      </c>
      <c r="G38" s="136" t="s">
        <v>268</v>
      </c>
      <c r="H38" s="130"/>
      <c r="I38" s="130"/>
      <c r="J38" s="182"/>
      <c r="K38" s="188"/>
    </row>
    <row r="39" spans="2:11" ht="22" customHeight="1">
      <c r="B39" s="127">
        <v>36</v>
      </c>
      <c r="C39" s="139" t="s">
        <v>48</v>
      </c>
      <c r="D39" s="139" t="s">
        <v>269</v>
      </c>
      <c r="E39" s="139" t="s">
        <v>270</v>
      </c>
      <c r="F39" s="128" t="s">
        <v>252</v>
      </c>
      <c r="G39" s="136"/>
      <c r="H39" s="130"/>
      <c r="I39" s="130"/>
      <c r="J39" s="182"/>
      <c r="K39" s="188"/>
    </row>
    <row r="40" spans="2:11" ht="22" customHeight="1">
      <c r="B40" s="127">
        <v>37</v>
      </c>
      <c r="C40" s="140" t="s">
        <v>48</v>
      </c>
      <c r="D40" s="139" t="s">
        <v>271</v>
      </c>
      <c r="E40" s="139" t="s">
        <v>255</v>
      </c>
      <c r="F40" s="128" t="s">
        <v>252</v>
      </c>
      <c r="G40" s="136" t="s">
        <v>272</v>
      </c>
      <c r="H40" s="130"/>
      <c r="I40" s="130"/>
      <c r="J40" s="182"/>
      <c r="K40" s="188"/>
    </row>
    <row r="41" spans="2:11" ht="22" customHeight="1">
      <c r="B41" s="127">
        <v>38</v>
      </c>
      <c r="C41" s="140" t="s">
        <v>48</v>
      </c>
      <c r="D41" s="139" t="s">
        <v>273</v>
      </c>
      <c r="E41" s="139" t="s">
        <v>255</v>
      </c>
      <c r="F41" s="128" t="s">
        <v>252</v>
      </c>
      <c r="G41" s="136" t="s">
        <v>274</v>
      </c>
      <c r="H41" s="130"/>
      <c r="I41" s="130"/>
      <c r="J41" s="182"/>
      <c r="K41" s="188"/>
    </row>
    <row r="42" spans="2:11" ht="22" customHeight="1">
      <c r="B42" s="127">
        <v>39</v>
      </c>
      <c r="C42" s="140" t="s">
        <v>48</v>
      </c>
      <c r="D42" s="139" t="s">
        <v>163</v>
      </c>
      <c r="E42" s="139" t="s">
        <v>270</v>
      </c>
      <c r="F42" s="128" t="s">
        <v>252</v>
      </c>
      <c r="G42" s="136"/>
      <c r="H42" s="130"/>
      <c r="I42" s="130"/>
      <c r="J42" s="182"/>
      <c r="K42" s="188"/>
    </row>
    <row r="43" spans="2:11" ht="22" customHeight="1">
      <c r="B43" s="127">
        <v>40</v>
      </c>
      <c r="C43" s="140" t="s">
        <v>48</v>
      </c>
      <c r="D43" s="139" t="s">
        <v>275</v>
      </c>
      <c r="E43" s="139" t="s">
        <v>276</v>
      </c>
      <c r="F43" s="128" t="s">
        <v>252</v>
      </c>
      <c r="G43" s="136" t="s">
        <v>248</v>
      </c>
      <c r="H43" s="130"/>
      <c r="I43" s="130"/>
      <c r="J43" s="182"/>
      <c r="K43" s="188"/>
    </row>
    <row r="44" spans="2:11" ht="22" customHeight="1">
      <c r="B44" s="127">
        <v>41</v>
      </c>
      <c r="C44" s="140" t="s">
        <v>48</v>
      </c>
      <c r="D44" s="139" t="s">
        <v>277</v>
      </c>
      <c r="E44" s="139" t="s">
        <v>278</v>
      </c>
      <c r="F44" s="128" t="s">
        <v>252</v>
      </c>
      <c r="G44" s="136" t="s">
        <v>283</v>
      </c>
      <c r="H44" s="130"/>
      <c r="I44" s="130"/>
      <c r="J44" s="182"/>
      <c r="K44" s="188"/>
    </row>
    <row r="45" spans="2:11" ht="22" customHeight="1">
      <c r="B45" s="127">
        <v>42</v>
      </c>
      <c r="C45" s="140" t="s">
        <v>48</v>
      </c>
      <c r="D45" s="139" t="s">
        <v>279</v>
      </c>
      <c r="E45" s="139" t="s">
        <v>280</v>
      </c>
      <c r="F45" s="128" t="s">
        <v>252</v>
      </c>
      <c r="G45" s="136"/>
      <c r="H45" s="130"/>
      <c r="I45" s="130"/>
      <c r="J45" s="182"/>
      <c r="K45" s="188"/>
    </row>
    <row r="46" spans="2:11" ht="22" customHeight="1" thickBot="1">
      <c r="B46" s="131">
        <v>43</v>
      </c>
      <c r="C46" s="148" t="s">
        <v>48</v>
      </c>
      <c r="D46" s="149" t="s">
        <v>281</v>
      </c>
      <c r="E46" s="149" t="s">
        <v>282</v>
      </c>
      <c r="F46" s="150" t="s">
        <v>252</v>
      </c>
      <c r="G46" s="154"/>
      <c r="H46" s="132"/>
      <c r="I46" s="132"/>
      <c r="J46" s="183"/>
      <c r="K46" s="189"/>
    </row>
    <row r="47" spans="2:11" ht="22" customHeight="1">
      <c r="B47" s="152">
        <v>44</v>
      </c>
      <c r="C47" s="144" t="s">
        <v>48</v>
      </c>
      <c r="D47" s="144" t="s">
        <v>284</v>
      </c>
      <c r="E47" s="144" t="s">
        <v>285</v>
      </c>
      <c r="F47" s="145" t="s">
        <v>286</v>
      </c>
      <c r="G47" s="155"/>
      <c r="H47" s="126"/>
      <c r="I47" s="126"/>
      <c r="J47" s="181" t="s">
        <v>450</v>
      </c>
      <c r="K47" s="184" t="s">
        <v>451</v>
      </c>
    </row>
    <row r="48" spans="2:11" ht="22" customHeight="1">
      <c r="B48" s="127">
        <v>45</v>
      </c>
      <c r="C48" s="138" t="s">
        <v>48</v>
      </c>
      <c r="D48" s="138" t="s">
        <v>287</v>
      </c>
      <c r="E48" s="138" t="s">
        <v>288</v>
      </c>
      <c r="F48" s="128" t="s">
        <v>286</v>
      </c>
      <c r="G48" s="135"/>
      <c r="H48" s="130"/>
      <c r="I48" s="130"/>
      <c r="J48" s="182"/>
      <c r="K48" s="185"/>
    </row>
    <row r="49" spans="2:11" ht="22" customHeight="1">
      <c r="B49" s="127">
        <v>46</v>
      </c>
      <c r="C49" s="139" t="s">
        <v>49</v>
      </c>
      <c r="D49" s="139" t="s">
        <v>289</v>
      </c>
      <c r="E49" s="139" t="s">
        <v>290</v>
      </c>
      <c r="F49" s="128" t="s">
        <v>291</v>
      </c>
      <c r="G49" s="135"/>
      <c r="H49" s="130"/>
      <c r="I49" s="130"/>
      <c r="J49" s="182"/>
      <c r="K49" s="185"/>
    </row>
    <row r="50" spans="2:11" ht="22" customHeight="1">
      <c r="B50" s="127">
        <v>47</v>
      </c>
      <c r="C50" s="139" t="s">
        <v>49</v>
      </c>
      <c r="D50" s="139" t="s">
        <v>292</v>
      </c>
      <c r="E50" s="139" t="s">
        <v>293</v>
      </c>
      <c r="F50" s="128" t="s">
        <v>294</v>
      </c>
      <c r="G50" s="135"/>
      <c r="H50" s="130"/>
      <c r="I50" s="130"/>
      <c r="J50" s="182"/>
      <c r="K50" s="185"/>
    </row>
    <row r="51" spans="2:11" ht="22" customHeight="1">
      <c r="B51" s="127">
        <v>48</v>
      </c>
      <c r="C51" s="139" t="s">
        <v>49</v>
      </c>
      <c r="D51" s="139" t="s">
        <v>295</v>
      </c>
      <c r="E51" s="139" t="s">
        <v>296</v>
      </c>
      <c r="F51" s="128" t="s">
        <v>297</v>
      </c>
      <c r="G51" s="135"/>
      <c r="H51" s="130"/>
      <c r="I51" s="130"/>
      <c r="J51" s="182"/>
      <c r="K51" s="185"/>
    </row>
    <row r="52" spans="2:11" ht="22" customHeight="1">
      <c r="B52" s="127">
        <v>49</v>
      </c>
      <c r="C52" s="139" t="s">
        <v>48</v>
      </c>
      <c r="D52" s="139" t="s">
        <v>298</v>
      </c>
      <c r="E52" s="139" t="s">
        <v>299</v>
      </c>
      <c r="F52" s="128" t="s">
        <v>300</v>
      </c>
      <c r="G52" s="135"/>
      <c r="H52" s="130"/>
      <c r="I52" s="130"/>
      <c r="J52" s="182"/>
      <c r="K52" s="185"/>
    </row>
    <row r="53" spans="2:11" ht="22" customHeight="1">
      <c r="B53" s="127">
        <v>50</v>
      </c>
      <c r="C53" s="139" t="s">
        <v>48</v>
      </c>
      <c r="D53" s="139" t="s">
        <v>301</v>
      </c>
      <c r="E53" s="139" t="s">
        <v>302</v>
      </c>
      <c r="F53" s="128" t="s">
        <v>303</v>
      </c>
      <c r="G53" s="135"/>
      <c r="H53" s="130"/>
      <c r="I53" s="130"/>
      <c r="J53" s="182"/>
      <c r="K53" s="185"/>
    </row>
    <row r="54" spans="2:11" ht="22" customHeight="1">
      <c r="B54" s="127">
        <v>66</v>
      </c>
      <c r="C54" s="139" t="s">
        <v>48</v>
      </c>
      <c r="D54" s="139" t="s">
        <v>171</v>
      </c>
      <c r="E54" s="139" t="s">
        <v>304</v>
      </c>
      <c r="F54" s="128" t="s">
        <v>305</v>
      </c>
      <c r="G54" s="136"/>
      <c r="H54" s="130"/>
      <c r="I54" s="130"/>
      <c r="J54" s="182"/>
      <c r="K54" s="185"/>
    </row>
    <row r="55" spans="2:11" ht="22" customHeight="1">
      <c r="B55" s="127">
        <v>67</v>
      </c>
      <c r="C55" s="140" t="s">
        <v>48</v>
      </c>
      <c r="D55" s="139" t="s">
        <v>306</v>
      </c>
      <c r="E55" s="139" t="s">
        <v>307</v>
      </c>
      <c r="F55" s="128" t="s">
        <v>308</v>
      </c>
      <c r="G55" s="136"/>
      <c r="H55" s="130"/>
      <c r="I55" s="130"/>
      <c r="J55" s="182"/>
      <c r="K55" s="185"/>
    </row>
    <row r="56" spans="2:11" ht="22" customHeight="1">
      <c r="B56" s="127">
        <v>68</v>
      </c>
      <c r="C56" s="140" t="s">
        <v>48</v>
      </c>
      <c r="D56" s="139" t="s">
        <v>309</v>
      </c>
      <c r="E56" s="139" t="s">
        <v>310</v>
      </c>
      <c r="F56" s="128" t="s">
        <v>311</v>
      </c>
      <c r="G56" s="136"/>
      <c r="H56" s="130"/>
      <c r="I56" s="130"/>
      <c r="J56" s="182"/>
      <c r="K56" s="185"/>
    </row>
    <row r="57" spans="2:11" ht="22" customHeight="1">
      <c r="B57" s="127">
        <v>69</v>
      </c>
      <c r="C57" s="140" t="s">
        <v>48</v>
      </c>
      <c r="D57" s="139" t="s">
        <v>312</v>
      </c>
      <c r="E57" s="139" t="s">
        <v>313</v>
      </c>
      <c r="F57" s="128" t="s">
        <v>314</v>
      </c>
      <c r="G57" s="136"/>
      <c r="H57" s="130"/>
      <c r="I57" s="130"/>
      <c r="J57" s="182"/>
      <c r="K57" s="185"/>
    </row>
    <row r="58" spans="2:11" ht="22" customHeight="1">
      <c r="B58" s="127">
        <v>70</v>
      </c>
      <c r="C58" s="140" t="s">
        <v>49</v>
      </c>
      <c r="D58" s="139" t="s">
        <v>315</v>
      </c>
      <c r="E58" s="139" t="s">
        <v>313</v>
      </c>
      <c r="F58" s="128" t="s">
        <v>316</v>
      </c>
      <c r="G58" s="136"/>
      <c r="H58" s="130"/>
      <c r="I58" s="130"/>
      <c r="J58" s="182"/>
      <c r="K58" s="185"/>
    </row>
    <row r="59" spans="2:11" ht="22" customHeight="1">
      <c r="B59" s="127">
        <v>71</v>
      </c>
      <c r="C59" s="140" t="s">
        <v>48</v>
      </c>
      <c r="D59" s="139" t="s">
        <v>317</v>
      </c>
      <c r="E59" s="139" t="s">
        <v>318</v>
      </c>
      <c r="F59" s="128" t="s">
        <v>319</v>
      </c>
      <c r="G59" s="136"/>
      <c r="H59" s="130"/>
      <c r="I59" s="130"/>
      <c r="J59" s="182"/>
      <c r="K59" s="185"/>
    </row>
    <row r="60" spans="2:11" ht="22" customHeight="1">
      <c r="B60" s="127">
        <v>72</v>
      </c>
      <c r="C60" s="140" t="s">
        <v>48</v>
      </c>
      <c r="D60" s="139" t="s">
        <v>320</v>
      </c>
      <c r="E60" s="139" t="s">
        <v>321</v>
      </c>
      <c r="F60" s="128" t="s">
        <v>322</v>
      </c>
      <c r="G60" s="136"/>
      <c r="H60" s="130"/>
      <c r="I60" s="130"/>
      <c r="J60" s="182"/>
      <c r="K60" s="185"/>
    </row>
    <row r="61" spans="2:11" ht="22" customHeight="1">
      <c r="B61" s="127">
        <v>73</v>
      </c>
      <c r="C61" s="140" t="s">
        <v>49</v>
      </c>
      <c r="D61" s="139" t="s">
        <v>323</v>
      </c>
      <c r="E61" s="139" t="s">
        <v>324</v>
      </c>
      <c r="F61" s="128" t="s">
        <v>325</v>
      </c>
      <c r="G61" s="136"/>
      <c r="H61" s="130"/>
      <c r="I61" s="130"/>
      <c r="J61" s="182"/>
      <c r="K61" s="185"/>
    </row>
    <row r="62" spans="2:11" ht="22" customHeight="1">
      <c r="B62" s="127">
        <v>74</v>
      </c>
      <c r="C62" s="140" t="s">
        <v>49</v>
      </c>
      <c r="D62" s="139" t="s">
        <v>326</v>
      </c>
      <c r="E62" s="139" t="s">
        <v>327</v>
      </c>
      <c r="F62" s="128" t="s">
        <v>328</v>
      </c>
      <c r="G62" s="136"/>
      <c r="H62" s="130"/>
      <c r="I62" s="130"/>
      <c r="J62" s="182"/>
      <c r="K62" s="185"/>
    </row>
    <row r="63" spans="2:11" ht="22" customHeight="1">
      <c r="B63" s="127">
        <v>75</v>
      </c>
      <c r="C63" s="140" t="s">
        <v>49</v>
      </c>
      <c r="D63" s="139" t="s">
        <v>329</v>
      </c>
      <c r="E63" s="139" t="s">
        <v>330</v>
      </c>
      <c r="F63" s="128" t="s">
        <v>331</v>
      </c>
      <c r="G63" s="136"/>
      <c r="H63" s="130"/>
      <c r="I63" s="130"/>
      <c r="J63" s="182"/>
      <c r="K63" s="185"/>
    </row>
    <row r="64" spans="2:11" ht="22" customHeight="1">
      <c r="B64" s="127">
        <v>76</v>
      </c>
      <c r="C64" s="140" t="s">
        <v>48</v>
      </c>
      <c r="D64" s="139" t="s">
        <v>332</v>
      </c>
      <c r="E64" s="139" t="s">
        <v>333</v>
      </c>
      <c r="F64" s="128" t="s">
        <v>334</v>
      </c>
      <c r="G64" s="136"/>
      <c r="H64" s="130"/>
      <c r="I64" s="130"/>
      <c r="J64" s="182"/>
      <c r="K64" s="185"/>
    </row>
    <row r="65" spans="2:11" ht="22" customHeight="1">
      <c r="B65" s="127">
        <v>77</v>
      </c>
      <c r="C65" s="140" t="s">
        <v>49</v>
      </c>
      <c r="D65" s="139" t="s">
        <v>335</v>
      </c>
      <c r="E65" s="139" t="s">
        <v>336</v>
      </c>
      <c r="F65" s="128" t="s">
        <v>337</v>
      </c>
      <c r="G65" s="136"/>
      <c r="H65" s="130"/>
      <c r="I65" s="130"/>
      <c r="J65" s="182"/>
      <c r="K65" s="185"/>
    </row>
    <row r="66" spans="2:11" ht="22" customHeight="1">
      <c r="B66" s="127">
        <v>78</v>
      </c>
      <c r="C66" s="140" t="s">
        <v>48</v>
      </c>
      <c r="D66" s="139" t="s">
        <v>338</v>
      </c>
      <c r="E66" s="139" t="s">
        <v>339</v>
      </c>
      <c r="F66" s="128" t="s">
        <v>340</v>
      </c>
      <c r="G66" s="136" t="s">
        <v>450</v>
      </c>
      <c r="H66" s="130"/>
      <c r="I66" s="130"/>
      <c r="J66" s="182"/>
      <c r="K66" s="185"/>
    </row>
    <row r="67" spans="2:11" ht="22" customHeight="1">
      <c r="B67" s="127">
        <v>79</v>
      </c>
      <c r="C67" s="140" t="s">
        <v>49</v>
      </c>
      <c r="D67" s="139" t="s">
        <v>341</v>
      </c>
      <c r="E67" s="139" t="s">
        <v>342</v>
      </c>
      <c r="F67" s="128" t="s">
        <v>343</v>
      </c>
      <c r="G67" s="136" t="s">
        <v>578</v>
      </c>
      <c r="H67" s="130"/>
      <c r="I67" s="130"/>
      <c r="J67" s="182"/>
      <c r="K67" s="185"/>
    </row>
    <row r="68" spans="2:11" ht="22" customHeight="1">
      <c r="B68" s="127">
        <v>80</v>
      </c>
      <c r="C68" s="140" t="s">
        <v>48</v>
      </c>
      <c r="D68" s="139" t="s">
        <v>344</v>
      </c>
      <c r="E68" s="139" t="s">
        <v>345</v>
      </c>
      <c r="F68" s="128" t="s">
        <v>346</v>
      </c>
      <c r="G68" s="136"/>
      <c r="H68" s="130"/>
      <c r="I68" s="130"/>
      <c r="J68" s="182"/>
      <c r="K68" s="185"/>
    </row>
    <row r="69" spans="2:11" ht="22" customHeight="1">
      <c r="B69" s="127">
        <v>81</v>
      </c>
      <c r="C69" s="140" t="s">
        <v>49</v>
      </c>
      <c r="D69" s="139" t="s">
        <v>347</v>
      </c>
      <c r="E69" s="139" t="s">
        <v>348</v>
      </c>
      <c r="F69" s="128" t="s">
        <v>349</v>
      </c>
      <c r="G69" s="136"/>
      <c r="H69" s="130"/>
      <c r="I69" s="130"/>
      <c r="J69" s="182"/>
      <c r="K69" s="185"/>
    </row>
    <row r="70" spans="2:11" ht="22" customHeight="1">
      <c r="B70" s="127">
        <v>82</v>
      </c>
      <c r="C70" s="140" t="s">
        <v>49</v>
      </c>
      <c r="D70" s="139" t="s">
        <v>341</v>
      </c>
      <c r="E70" s="139" t="s">
        <v>348</v>
      </c>
      <c r="F70" s="128" t="s">
        <v>349</v>
      </c>
      <c r="G70" s="136"/>
      <c r="H70" s="130"/>
      <c r="I70" s="130"/>
      <c r="J70" s="182"/>
      <c r="K70" s="185"/>
    </row>
    <row r="71" spans="2:11" ht="22" customHeight="1">
      <c r="B71" s="127">
        <v>83</v>
      </c>
      <c r="C71" s="140" t="s">
        <v>59</v>
      </c>
      <c r="D71" s="139" t="s">
        <v>350</v>
      </c>
      <c r="E71" s="139" t="s">
        <v>333</v>
      </c>
      <c r="F71" s="128" t="s">
        <v>351</v>
      </c>
      <c r="G71" s="136"/>
      <c r="H71" s="130"/>
      <c r="I71" s="130"/>
      <c r="J71" s="182"/>
      <c r="K71" s="185"/>
    </row>
    <row r="72" spans="2:11" ht="22" customHeight="1">
      <c r="B72" s="127">
        <v>84</v>
      </c>
      <c r="C72" s="140" t="s">
        <v>48</v>
      </c>
      <c r="D72" s="139" t="s">
        <v>83</v>
      </c>
      <c r="E72" s="139" t="s">
        <v>333</v>
      </c>
      <c r="F72" s="128" t="s">
        <v>352</v>
      </c>
      <c r="G72" s="136"/>
      <c r="H72" s="130"/>
      <c r="I72" s="130"/>
      <c r="J72" s="182"/>
      <c r="K72" s="185"/>
    </row>
    <row r="73" spans="2:11" ht="22" customHeight="1">
      <c r="B73" s="127">
        <v>85</v>
      </c>
      <c r="C73" s="140" t="s">
        <v>49</v>
      </c>
      <c r="D73" s="139" t="s">
        <v>353</v>
      </c>
      <c r="E73" s="139" t="s">
        <v>354</v>
      </c>
      <c r="F73" s="128" t="s">
        <v>355</v>
      </c>
      <c r="G73" s="136"/>
      <c r="H73" s="130"/>
      <c r="I73" s="130"/>
      <c r="J73" s="182"/>
      <c r="K73" s="185"/>
    </row>
    <row r="74" spans="2:11" ht="22" customHeight="1">
      <c r="B74" s="127">
        <v>86</v>
      </c>
      <c r="C74" s="140" t="s">
        <v>48</v>
      </c>
      <c r="D74" s="139" t="s">
        <v>356</v>
      </c>
      <c r="E74" s="139" t="s">
        <v>357</v>
      </c>
      <c r="F74" s="128" t="s">
        <v>358</v>
      </c>
      <c r="G74" s="136"/>
      <c r="H74" s="130"/>
      <c r="I74" s="130"/>
      <c r="J74" s="182"/>
      <c r="K74" s="185"/>
    </row>
    <row r="75" spans="2:11" ht="22" customHeight="1">
      <c r="B75" s="127">
        <v>87</v>
      </c>
      <c r="C75" s="140" t="s">
        <v>49</v>
      </c>
      <c r="D75" s="139" t="s">
        <v>359</v>
      </c>
      <c r="E75" s="139" t="s">
        <v>360</v>
      </c>
      <c r="F75" s="128" t="s">
        <v>361</v>
      </c>
      <c r="G75" s="136"/>
      <c r="H75" s="130"/>
      <c r="I75" s="130"/>
      <c r="J75" s="182"/>
      <c r="K75" s="185"/>
    </row>
    <row r="76" spans="2:11" ht="22" customHeight="1">
      <c r="B76" s="127">
        <v>88</v>
      </c>
      <c r="C76" s="140" t="s">
        <v>49</v>
      </c>
      <c r="D76" s="139" t="s">
        <v>362</v>
      </c>
      <c r="E76" s="139" t="s">
        <v>363</v>
      </c>
      <c r="F76" s="128" t="s">
        <v>364</v>
      </c>
      <c r="G76" s="136"/>
      <c r="H76" s="130"/>
      <c r="I76" s="130"/>
      <c r="J76" s="182"/>
      <c r="K76" s="185"/>
    </row>
    <row r="77" spans="2:11" ht="22" customHeight="1">
      <c r="B77" s="127">
        <v>89</v>
      </c>
      <c r="C77" s="140" t="s">
        <v>48</v>
      </c>
      <c r="D77" s="139" t="s">
        <v>365</v>
      </c>
      <c r="E77" s="139" t="s">
        <v>366</v>
      </c>
      <c r="F77" s="128" t="s">
        <v>367</v>
      </c>
      <c r="G77" s="136"/>
      <c r="H77" s="130"/>
      <c r="I77" s="130"/>
      <c r="J77" s="182"/>
      <c r="K77" s="185"/>
    </row>
    <row r="78" spans="2:11" ht="22" customHeight="1">
      <c r="B78" s="127">
        <v>90</v>
      </c>
      <c r="C78" s="140" t="s">
        <v>48</v>
      </c>
      <c r="D78" s="139" t="s">
        <v>368</v>
      </c>
      <c r="E78" s="139" t="s">
        <v>369</v>
      </c>
      <c r="F78" s="128" t="s">
        <v>370</v>
      </c>
      <c r="G78" s="136"/>
      <c r="H78" s="130"/>
      <c r="I78" s="130"/>
      <c r="J78" s="182"/>
      <c r="K78" s="185"/>
    </row>
    <row r="79" spans="2:11" ht="22" customHeight="1">
      <c r="B79" s="127">
        <v>91</v>
      </c>
      <c r="C79" s="140" t="s">
        <v>48</v>
      </c>
      <c r="D79" s="139" t="s">
        <v>92</v>
      </c>
      <c r="E79" s="139" t="s">
        <v>371</v>
      </c>
      <c r="F79" s="128" t="s">
        <v>372</v>
      </c>
      <c r="G79" s="136"/>
      <c r="H79" s="130"/>
      <c r="I79" s="130"/>
      <c r="J79" s="182"/>
      <c r="K79" s="185"/>
    </row>
    <row r="80" spans="2:11" ht="22" customHeight="1">
      <c r="B80" s="127">
        <v>92</v>
      </c>
      <c r="C80" s="140" t="s">
        <v>48</v>
      </c>
      <c r="D80" s="139" t="s">
        <v>373</v>
      </c>
      <c r="E80" s="139" t="s">
        <v>374</v>
      </c>
      <c r="F80" s="128" t="s">
        <v>375</v>
      </c>
      <c r="G80" s="136"/>
      <c r="H80" s="130"/>
      <c r="I80" s="130"/>
      <c r="J80" s="182"/>
      <c r="K80" s="185"/>
    </row>
    <row r="81" spans="2:11" ht="22" customHeight="1">
      <c r="B81" s="127">
        <v>93</v>
      </c>
      <c r="C81" s="249" t="s">
        <v>59</v>
      </c>
      <c r="D81" s="250" t="s">
        <v>376</v>
      </c>
      <c r="E81" s="250" t="s">
        <v>377</v>
      </c>
      <c r="F81" s="128" t="s">
        <v>378</v>
      </c>
      <c r="G81" s="136"/>
      <c r="H81" s="130"/>
      <c r="I81" s="130"/>
      <c r="J81" s="182"/>
      <c r="K81" s="185"/>
    </row>
    <row r="82" spans="2:11" ht="22" customHeight="1">
      <c r="B82" s="127">
        <v>94</v>
      </c>
      <c r="C82" s="140" t="s">
        <v>48</v>
      </c>
      <c r="D82" s="139" t="s">
        <v>379</v>
      </c>
      <c r="E82" s="139" t="s">
        <v>380</v>
      </c>
      <c r="F82" s="128" t="s">
        <v>381</v>
      </c>
      <c r="G82" s="136"/>
      <c r="H82" s="130"/>
      <c r="I82" s="130"/>
      <c r="J82" s="182"/>
      <c r="K82" s="185"/>
    </row>
    <row r="83" spans="2:11" ht="22" customHeight="1">
      <c r="B83" s="127">
        <v>95</v>
      </c>
      <c r="C83" s="140" t="s">
        <v>48</v>
      </c>
      <c r="D83" s="139" t="s">
        <v>382</v>
      </c>
      <c r="E83" s="139" t="s">
        <v>383</v>
      </c>
      <c r="F83" s="128" t="s">
        <v>384</v>
      </c>
      <c r="G83" s="136"/>
      <c r="H83" s="130"/>
      <c r="I83" s="130"/>
      <c r="J83" s="182"/>
      <c r="K83" s="185"/>
    </row>
    <row r="84" spans="2:11" ht="22" customHeight="1">
      <c r="B84" s="127">
        <v>96</v>
      </c>
      <c r="C84" s="140" t="s">
        <v>48</v>
      </c>
      <c r="D84" s="139" t="s">
        <v>385</v>
      </c>
      <c r="E84" s="139" t="s">
        <v>383</v>
      </c>
      <c r="F84" s="128" t="s">
        <v>386</v>
      </c>
      <c r="G84" s="118"/>
      <c r="H84" s="119"/>
      <c r="I84" s="120"/>
      <c r="J84" s="182"/>
      <c r="K84" s="185"/>
    </row>
    <row r="85" spans="2:11" ht="22" customHeight="1">
      <c r="B85" s="127">
        <v>97</v>
      </c>
      <c r="C85" s="140" t="s">
        <v>59</v>
      </c>
      <c r="D85" s="139" t="s">
        <v>387</v>
      </c>
      <c r="E85" s="139" t="s">
        <v>388</v>
      </c>
      <c r="F85" s="128" t="s">
        <v>389</v>
      </c>
      <c r="G85" s="113"/>
      <c r="H85" s="121"/>
      <c r="I85" s="122"/>
      <c r="J85" s="182"/>
      <c r="K85" s="185"/>
    </row>
    <row r="86" spans="2:11" ht="22" customHeight="1">
      <c r="B86" s="127">
        <v>98</v>
      </c>
      <c r="C86" s="251" t="s">
        <v>49</v>
      </c>
      <c r="D86" s="252" t="s">
        <v>390</v>
      </c>
      <c r="E86" s="252" t="s">
        <v>391</v>
      </c>
      <c r="F86" s="137" t="s">
        <v>392</v>
      </c>
      <c r="G86" s="113"/>
      <c r="H86" s="121"/>
      <c r="I86" s="122"/>
      <c r="J86" s="182"/>
      <c r="K86" s="185"/>
    </row>
    <row r="87" spans="2:11" ht="22" customHeight="1">
      <c r="B87" s="127">
        <v>99</v>
      </c>
      <c r="C87" s="251" t="s">
        <v>48</v>
      </c>
      <c r="D87" s="252" t="s">
        <v>393</v>
      </c>
      <c r="E87" s="252" t="s">
        <v>394</v>
      </c>
      <c r="F87" s="137" t="s">
        <v>395</v>
      </c>
      <c r="G87" s="113"/>
      <c r="H87" s="121"/>
      <c r="I87" s="122"/>
      <c r="J87" s="182"/>
      <c r="K87" s="185"/>
    </row>
    <row r="88" spans="2:11" ht="22" customHeight="1">
      <c r="B88" s="127">
        <v>100</v>
      </c>
      <c r="C88" s="251" t="s">
        <v>49</v>
      </c>
      <c r="D88" s="252" t="s">
        <v>396</v>
      </c>
      <c r="E88" s="252" t="s">
        <v>397</v>
      </c>
      <c r="F88" s="137" t="s">
        <v>398</v>
      </c>
      <c r="G88" s="113"/>
      <c r="H88" s="121"/>
      <c r="I88" s="122"/>
      <c r="J88" s="182"/>
      <c r="K88" s="185"/>
    </row>
    <row r="89" spans="2:11" ht="22" customHeight="1">
      <c r="B89" s="127">
        <v>101</v>
      </c>
      <c r="C89" s="251" t="s">
        <v>59</v>
      </c>
      <c r="D89" s="252" t="s">
        <v>399</v>
      </c>
      <c r="E89" s="252" t="s">
        <v>400</v>
      </c>
      <c r="F89" s="137" t="s">
        <v>401</v>
      </c>
      <c r="G89" s="113"/>
      <c r="H89" s="121"/>
      <c r="I89" s="122"/>
      <c r="J89" s="182"/>
      <c r="K89" s="185"/>
    </row>
    <row r="90" spans="2:11" ht="22" customHeight="1">
      <c r="B90" s="127">
        <v>102</v>
      </c>
      <c r="C90" s="251" t="s">
        <v>48</v>
      </c>
      <c r="D90" s="252" t="s">
        <v>402</v>
      </c>
      <c r="E90" s="252" t="s">
        <v>403</v>
      </c>
      <c r="F90" s="137" t="s">
        <v>404</v>
      </c>
      <c r="G90" s="136" t="s">
        <v>450</v>
      </c>
      <c r="H90" s="121"/>
      <c r="I90" s="122"/>
      <c r="J90" s="182"/>
      <c r="K90" s="185"/>
    </row>
    <row r="91" spans="2:11" ht="22" customHeight="1">
      <c r="B91" s="127">
        <v>103</v>
      </c>
      <c r="C91" s="251" t="s">
        <v>48</v>
      </c>
      <c r="D91" s="252" t="s">
        <v>405</v>
      </c>
      <c r="E91" s="252" t="s">
        <v>406</v>
      </c>
      <c r="F91" s="137" t="s">
        <v>407</v>
      </c>
      <c r="G91" s="136" t="s">
        <v>578</v>
      </c>
      <c r="H91" s="121"/>
      <c r="I91" s="122"/>
      <c r="J91" s="182"/>
      <c r="K91" s="185"/>
    </row>
    <row r="92" spans="2:11" ht="22" customHeight="1">
      <c r="B92" s="127">
        <v>104</v>
      </c>
      <c r="C92" s="251" t="s">
        <v>49</v>
      </c>
      <c r="D92" s="252" t="s">
        <v>408</v>
      </c>
      <c r="E92" s="252" t="s">
        <v>409</v>
      </c>
      <c r="F92" s="137" t="s">
        <v>395</v>
      </c>
      <c r="G92" s="113"/>
      <c r="H92" s="121"/>
      <c r="I92" s="122"/>
      <c r="J92" s="182"/>
      <c r="K92" s="185"/>
    </row>
    <row r="93" spans="2:11" ht="22" customHeight="1">
      <c r="B93" s="127">
        <v>105</v>
      </c>
      <c r="C93" s="251" t="s">
        <v>59</v>
      </c>
      <c r="D93" s="252" t="s">
        <v>410</v>
      </c>
      <c r="E93" s="252" t="s">
        <v>411</v>
      </c>
      <c r="F93" s="137" t="s">
        <v>412</v>
      </c>
      <c r="G93" s="113"/>
      <c r="H93" s="121"/>
      <c r="I93" s="122"/>
      <c r="J93" s="182"/>
      <c r="K93" s="185"/>
    </row>
    <row r="94" spans="2:11" ht="22" customHeight="1">
      <c r="B94" s="127">
        <v>106</v>
      </c>
      <c r="C94" s="251" t="s">
        <v>49</v>
      </c>
      <c r="D94" s="252" t="s">
        <v>413</v>
      </c>
      <c r="E94" s="252" t="s">
        <v>414</v>
      </c>
      <c r="F94" s="137" t="s">
        <v>398</v>
      </c>
      <c r="G94" s="113"/>
      <c r="H94" s="121"/>
      <c r="I94" s="122"/>
      <c r="J94" s="182"/>
      <c r="K94" s="185"/>
    </row>
    <row r="95" spans="2:11" ht="22" customHeight="1">
      <c r="B95" s="127">
        <v>107</v>
      </c>
      <c r="C95" s="251" t="s">
        <v>49</v>
      </c>
      <c r="D95" s="252" t="s">
        <v>415</v>
      </c>
      <c r="E95" s="252" t="s">
        <v>416</v>
      </c>
      <c r="F95" s="137" t="s">
        <v>417</v>
      </c>
      <c r="G95" s="113"/>
      <c r="H95" s="121"/>
      <c r="I95" s="122"/>
      <c r="J95" s="182"/>
      <c r="K95" s="185"/>
    </row>
    <row r="96" spans="2:11" ht="22" customHeight="1">
      <c r="B96" s="127">
        <v>108</v>
      </c>
      <c r="C96" s="251" t="s">
        <v>48</v>
      </c>
      <c r="D96" s="252" t="s">
        <v>418</v>
      </c>
      <c r="E96" s="252" t="s">
        <v>419</v>
      </c>
      <c r="F96" s="137" t="s">
        <v>420</v>
      </c>
      <c r="G96" s="113"/>
      <c r="H96" s="121"/>
      <c r="I96" s="122"/>
      <c r="J96" s="182"/>
      <c r="K96" s="185"/>
    </row>
    <row r="97" spans="2:11" ht="22" customHeight="1">
      <c r="B97" s="127">
        <v>109</v>
      </c>
      <c r="C97" s="251" t="s">
        <v>48</v>
      </c>
      <c r="D97" s="252" t="s">
        <v>421</v>
      </c>
      <c r="E97" s="252" t="s">
        <v>422</v>
      </c>
      <c r="F97" s="137" t="s">
        <v>423</v>
      </c>
      <c r="G97" s="113"/>
      <c r="H97" s="121"/>
      <c r="I97" s="122"/>
      <c r="J97" s="182"/>
      <c r="K97" s="185"/>
    </row>
    <row r="98" spans="2:11" ht="22" customHeight="1">
      <c r="B98" s="127">
        <v>110</v>
      </c>
      <c r="C98" s="251" t="s">
        <v>49</v>
      </c>
      <c r="D98" s="252" t="s">
        <v>424</v>
      </c>
      <c r="E98" s="252" t="s">
        <v>425</v>
      </c>
      <c r="F98" s="137" t="s">
        <v>426</v>
      </c>
      <c r="G98" s="113"/>
      <c r="H98" s="121"/>
      <c r="I98" s="122"/>
      <c r="J98" s="182"/>
      <c r="K98" s="185"/>
    </row>
    <row r="99" spans="2:11" ht="22" customHeight="1">
      <c r="B99" s="127">
        <v>111</v>
      </c>
      <c r="C99" s="251" t="s">
        <v>49</v>
      </c>
      <c r="D99" s="252" t="s">
        <v>427</v>
      </c>
      <c r="E99" s="252" t="s">
        <v>428</v>
      </c>
      <c r="F99" s="137" t="s">
        <v>429</v>
      </c>
      <c r="G99" s="113"/>
      <c r="H99" s="121"/>
      <c r="I99" s="122"/>
      <c r="J99" s="182"/>
      <c r="K99" s="185"/>
    </row>
    <row r="100" spans="2:11" ht="22" customHeight="1">
      <c r="B100" s="127">
        <v>112</v>
      </c>
      <c r="C100" s="251" t="s">
        <v>48</v>
      </c>
      <c r="D100" s="252" t="s">
        <v>430</v>
      </c>
      <c r="E100" s="252" t="s">
        <v>431</v>
      </c>
      <c r="F100" s="137" t="s">
        <v>432</v>
      </c>
      <c r="G100" s="113"/>
      <c r="H100" s="121"/>
      <c r="I100" s="122"/>
      <c r="J100" s="182"/>
      <c r="K100" s="185"/>
    </row>
    <row r="101" spans="2:11" ht="22" customHeight="1">
      <c r="B101" s="127">
        <v>113</v>
      </c>
      <c r="C101" s="251" t="s">
        <v>48</v>
      </c>
      <c r="D101" s="252" t="s">
        <v>433</v>
      </c>
      <c r="E101" s="252" t="s">
        <v>333</v>
      </c>
      <c r="F101" s="137" t="s">
        <v>434</v>
      </c>
      <c r="G101" s="113"/>
      <c r="H101" s="121"/>
      <c r="I101" s="122"/>
      <c r="J101" s="182"/>
      <c r="K101" s="185"/>
    </row>
    <row r="102" spans="2:11" ht="22" customHeight="1">
      <c r="B102" s="127">
        <v>114</v>
      </c>
      <c r="C102" s="251" t="s">
        <v>48</v>
      </c>
      <c r="D102" s="252" t="s">
        <v>435</v>
      </c>
      <c r="E102" s="252" t="s">
        <v>436</v>
      </c>
      <c r="F102" s="137" t="s">
        <v>437</v>
      </c>
      <c r="G102" s="113"/>
      <c r="H102" s="121"/>
      <c r="I102" s="122"/>
      <c r="J102" s="182"/>
      <c r="K102" s="185"/>
    </row>
    <row r="103" spans="2:11" ht="22" customHeight="1">
      <c r="B103" s="127">
        <v>115</v>
      </c>
      <c r="C103" s="251" t="s">
        <v>48</v>
      </c>
      <c r="D103" s="252" t="s">
        <v>438</v>
      </c>
      <c r="E103" s="252" t="s">
        <v>439</v>
      </c>
      <c r="F103" s="137" t="s">
        <v>440</v>
      </c>
      <c r="G103" s="113"/>
      <c r="H103" s="121"/>
      <c r="I103" s="122"/>
      <c r="J103" s="182"/>
      <c r="K103" s="185"/>
    </row>
    <row r="104" spans="2:11" ht="22" customHeight="1">
      <c r="B104" s="127">
        <v>116</v>
      </c>
      <c r="C104" s="251" t="s">
        <v>48</v>
      </c>
      <c r="D104" s="252" t="s">
        <v>441</v>
      </c>
      <c r="E104" s="252" t="s">
        <v>442</v>
      </c>
      <c r="F104" s="137" t="s">
        <v>443</v>
      </c>
      <c r="G104" s="123"/>
      <c r="H104" s="121"/>
      <c r="I104" s="122"/>
      <c r="J104" s="182"/>
      <c r="K104" s="185"/>
    </row>
    <row r="105" spans="2:11" ht="22" customHeight="1">
      <c r="B105" s="127">
        <v>117</v>
      </c>
      <c r="C105" s="251" t="s">
        <v>48</v>
      </c>
      <c r="D105" s="252" t="s">
        <v>444</v>
      </c>
      <c r="E105" s="252" t="s">
        <v>445</v>
      </c>
      <c r="F105" s="137" t="s">
        <v>446</v>
      </c>
      <c r="G105" s="123"/>
      <c r="H105" s="121"/>
      <c r="I105" s="122"/>
      <c r="J105" s="182"/>
      <c r="K105" s="185"/>
    </row>
    <row r="106" spans="2:11" ht="22" customHeight="1" thickBot="1">
      <c r="B106" s="131">
        <v>118</v>
      </c>
      <c r="C106" s="148" t="s">
        <v>48</v>
      </c>
      <c r="D106" s="149" t="s">
        <v>447</v>
      </c>
      <c r="E106" s="149" t="s">
        <v>448</v>
      </c>
      <c r="F106" s="150" t="s">
        <v>449</v>
      </c>
      <c r="G106" s="156"/>
      <c r="H106" s="157"/>
      <c r="I106" s="158"/>
      <c r="J106" s="183"/>
      <c r="K106" s="186"/>
    </row>
    <row r="107" spans="2:11" ht="22" customHeight="1">
      <c r="B107" s="152">
        <v>119</v>
      </c>
      <c r="C107" s="144" t="s">
        <v>49</v>
      </c>
      <c r="D107" s="144" t="s">
        <v>92</v>
      </c>
      <c r="E107" s="144" t="s">
        <v>452</v>
      </c>
      <c r="F107" s="145" t="s">
        <v>453</v>
      </c>
      <c r="G107" s="159"/>
      <c r="H107" s="160"/>
      <c r="I107" s="161"/>
      <c r="J107" s="181" t="s">
        <v>248</v>
      </c>
      <c r="K107" s="184" t="s">
        <v>505</v>
      </c>
    </row>
    <row r="108" spans="2:11" ht="22" customHeight="1">
      <c r="B108" s="127">
        <v>120</v>
      </c>
      <c r="C108" s="138" t="s">
        <v>49</v>
      </c>
      <c r="D108" s="138" t="s">
        <v>454</v>
      </c>
      <c r="E108" s="138" t="s">
        <v>455</v>
      </c>
      <c r="F108" s="128" t="s">
        <v>456</v>
      </c>
      <c r="G108" s="113"/>
      <c r="H108" s="121"/>
      <c r="I108" s="122"/>
      <c r="J108" s="182"/>
      <c r="K108" s="185"/>
    </row>
    <row r="109" spans="2:11" ht="22" customHeight="1">
      <c r="B109" s="127">
        <v>121</v>
      </c>
      <c r="C109" s="139" t="s">
        <v>48</v>
      </c>
      <c r="D109" s="139" t="s">
        <v>457</v>
      </c>
      <c r="E109" s="139" t="s">
        <v>458</v>
      </c>
      <c r="F109" s="128" t="s">
        <v>459</v>
      </c>
      <c r="G109" s="113"/>
      <c r="H109" s="121"/>
      <c r="I109" s="122"/>
      <c r="J109" s="182"/>
      <c r="K109" s="185"/>
    </row>
    <row r="110" spans="2:11" ht="22" customHeight="1">
      <c r="B110" s="127">
        <v>122</v>
      </c>
      <c r="C110" s="139" t="s">
        <v>49</v>
      </c>
      <c r="D110" s="139" t="s">
        <v>460</v>
      </c>
      <c r="E110" s="139" t="s">
        <v>461</v>
      </c>
      <c r="F110" s="128" t="s">
        <v>462</v>
      </c>
      <c r="G110" s="113"/>
      <c r="H110" s="121"/>
      <c r="I110" s="122"/>
      <c r="J110" s="182"/>
      <c r="K110" s="185"/>
    </row>
    <row r="111" spans="2:11" ht="22" customHeight="1">
      <c r="B111" s="127">
        <v>123</v>
      </c>
      <c r="C111" s="139" t="s">
        <v>48</v>
      </c>
      <c r="D111" s="139" t="s">
        <v>463</v>
      </c>
      <c r="E111" s="139" t="s">
        <v>464</v>
      </c>
      <c r="F111" s="128" t="s">
        <v>465</v>
      </c>
      <c r="G111" s="113"/>
      <c r="H111" s="121"/>
      <c r="I111" s="122"/>
      <c r="J111" s="182"/>
      <c r="K111" s="185"/>
    </row>
    <row r="112" spans="2:11" ht="22" customHeight="1">
      <c r="B112" s="127">
        <v>124</v>
      </c>
      <c r="C112" s="139" t="s">
        <v>48</v>
      </c>
      <c r="D112" s="139" t="s">
        <v>466</v>
      </c>
      <c r="E112" s="139" t="s">
        <v>467</v>
      </c>
      <c r="F112" s="128" t="s">
        <v>468</v>
      </c>
      <c r="G112" s="124"/>
      <c r="H112" s="122"/>
      <c r="I112" s="121"/>
      <c r="J112" s="182"/>
      <c r="K112" s="185"/>
    </row>
    <row r="113" spans="2:11" ht="22" customHeight="1">
      <c r="B113" s="127">
        <v>125</v>
      </c>
      <c r="C113" s="139" t="s">
        <v>48</v>
      </c>
      <c r="D113" s="139" t="s">
        <v>469</v>
      </c>
      <c r="E113" s="139" t="s">
        <v>470</v>
      </c>
      <c r="F113" s="128" t="s">
        <v>471</v>
      </c>
      <c r="G113" s="124"/>
      <c r="H113" s="122"/>
      <c r="I113" s="121"/>
      <c r="J113" s="182"/>
      <c r="K113" s="185"/>
    </row>
    <row r="114" spans="2:11" ht="22" customHeight="1">
      <c r="B114" s="127">
        <v>126</v>
      </c>
      <c r="C114" s="139" t="s">
        <v>48</v>
      </c>
      <c r="D114" s="139" t="s">
        <v>472</v>
      </c>
      <c r="E114" s="139" t="s">
        <v>473</v>
      </c>
      <c r="F114" s="128" t="s">
        <v>474</v>
      </c>
      <c r="G114" s="124"/>
      <c r="H114" s="122"/>
      <c r="I114" s="121"/>
      <c r="J114" s="182"/>
      <c r="K114" s="185"/>
    </row>
    <row r="115" spans="2:11" ht="22" customHeight="1">
      <c r="B115" s="127">
        <v>127</v>
      </c>
      <c r="C115" s="140" t="s">
        <v>48</v>
      </c>
      <c r="D115" s="139" t="s">
        <v>475</v>
      </c>
      <c r="E115" s="139" t="s">
        <v>476</v>
      </c>
      <c r="F115" s="128" t="s">
        <v>477</v>
      </c>
      <c r="G115" s="124" t="s">
        <v>248</v>
      </c>
      <c r="H115" s="122"/>
      <c r="I115" s="121"/>
      <c r="J115" s="182"/>
      <c r="K115" s="185"/>
    </row>
    <row r="116" spans="2:11" ht="22" customHeight="1">
      <c r="B116" s="127">
        <v>128</v>
      </c>
      <c r="C116" s="140" t="s">
        <v>48</v>
      </c>
      <c r="D116" s="139" t="s">
        <v>478</v>
      </c>
      <c r="E116" s="139" t="s">
        <v>470</v>
      </c>
      <c r="F116" s="128" t="s">
        <v>479</v>
      </c>
      <c r="G116" s="124" t="s">
        <v>505</v>
      </c>
      <c r="H116" s="122"/>
      <c r="I116" s="121"/>
      <c r="J116" s="182"/>
      <c r="K116" s="185"/>
    </row>
    <row r="117" spans="2:11" ht="22" customHeight="1">
      <c r="B117" s="127">
        <v>129</v>
      </c>
      <c r="C117" s="140" t="s">
        <v>48</v>
      </c>
      <c r="D117" s="139" t="s">
        <v>353</v>
      </c>
      <c r="E117" s="139" t="s">
        <v>480</v>
      </c>
      <c r="F117" s="128" t="s">
        <v>481</v>
      </c>
      <c r="G117" s="124"/>
      <c r="H117" s="122"/>
      <c r="I117" s="121"/>
      <c r="J117" s="182"/>
      <c r="K117" s="185"/>
    </row>
    <row r="118" spans="2:11" ht="22" customHeight="1">
      <c r="B118" s="127">
        <v>130</v>
      </c>
      <c r="C118" s="140" t="s">
        <v>49</v>
      </c>
      <c r="D118" s="139" t="s">
        <v>482</v>
      </c>
      <c r="E118" s="139" t="s">
        <v>483</v>
      </c>
      <c r="F118" s="128" t="s">
        <v>484</v>
      </c>
      <c r="G118" s="124"/>
      <c r="H118" s="122"/>
      <c r="I118" s="121"/>
      <c r="J118" s="182"/>
      <c r="K118" s="185"/>
    </row>
    <row r="119" spans="2:11" ht="22" customHeight="1">
      <c r="B119" s="127">
        <v>131</v>
      </c>
      <c r="C119" s="140" t="s">
        <v>48</v>
      </c>
      <c r="D119" s="139" t="s">
        <v>424</v>
      </c>
      <c r="E119" s="139" t="s">
        <v>485</v>
      </c>
      <c r="F119" s="128" t="s">
        <v>486</v>
      </c>
      <c r="G119" s="124"/>
      <c r="H119" s="122"/>
      <c r="I119" s="121"/>
      <c r="J119" s="182"/>
      <c r="K119" s="185"/>
    </row>
    <row r="120" spans="2:11" ht="22" customHeight="1">
      <c r="B120" s="127">
        <v>132</v>
      </c>
      <c r="C120" s="140" t="s">
        <v>48</v>
      </c>
      <c r="D120" s="139" t="s">
        <v>487</v>
      </c>
      <c r="E120" s="139" t="s">
        <v>488</v>
      </c>
      <c r="F120" s="128" t="s">
        <v>489</v>
      </c>
      <c r="G120" s="124"/>
      <c r="H120" s="122"/>
      <c r="I120" s="121"/>
      <c r="J120" s="182"/>
      <c r="K120" s="185"/>
    </row>
    <row r="121" spans="2:11" ht="22" customHeight="1">
      <c r="B121" s="127">
        <v>133</v>
      </c>
      <c r="C121" s="140" t="s">
        <v>48</v>
      </c>
      <c r="D121" s="139" t="s">
        <v>490</v>
      </c>
      <c r="E121" s="139" t="s">
        <v>491</v>
      </c>
      <c r="F121" s="128" t="s">
        <v>492</v>
      </c>
      <c r="G121" s="124"/>
      <c r="H121" s="122"/>
      <c r="I121" s="121"/>
      <c r="J121" s="182"/>
      <c r="K121" s="185"/>
    </row>
    <row r="122" spans="2:11" ht="22" customHeight="1">
      <c r="B122" s="127">
        <v>134</v>
      </c>
      <c r="C122" s="140" t="s">
        <v>48</v>
      </c>
      <c r="D122" s="139" t="s">
        <v>493</v>
      </c>
      <c r="E122" s="139" t="s">
        <v>494</v>
      </c>
      <c r="F122" s="128" t="s">
        <v>495</v>
      </c>
      <c r="G122" s="124"/>
      <c r="H122" s="122"/>
      <c r="I122" s="121"/>
      <c r="J122" s="182"/>
      <c r="K122" s="185"/>
    </row>
    <row r="123" spans="2:11" ht="22" customHeight="1">
      <c r="B123" s="127">
        <v>135</v>
      </c>
      <c r="C123" s="140" t="s">
        <v>59</v>
      </c>
      <c r="D123" s="139" t="s">
        <v>496</v>
      </c>
      <c r="E123" s="139" t="s">
        <v>497</v>
      </c>
      <c r="F123" s="128" t="s">
        <v>495</v>
      </c>
      <c r="G123" s="124"/>
      <c r="H123" s="122"/>
      <c r="I123" s="121"/>
      <c r="J123" s="182"/>
      <c r="K123" s="185"/>
    </row>
    <row r="124" spans="2:11" ht="22" customHeight="1">
      <c r="B124" s="127">
        <v>136</v>
      </c>
      <c r="C124" s="140" t="s">
        <v>48</v>
      </c>
      <c r="D124" s="139" t="s">
        <v>498</v>
      </c>
      <c r="E124" s="139" t="s">
        <v>499</v>
      </c>
      <c r="F124" s="128" t="s">
        <v>500</v>
      </c>
      <c r="G124" s="124"/>
      <c r="H124" s="122"/>
      <c r="I124" s="121"/>
      <c r="J124" s="182"/>
      <c r="K124" s="185"/>
    </row>
    <row r="125" spans="2:11" ht="22" customHeight="1">
      <c r="B125" s="127">
        <v>137</v>
      </c>
      <c r="C125" s="140" t="s">
        <v>49</v>
      </c>
      <c r="D125" s="139" t="s">
        <v>501</v>
      </c>
      <c r="E125" s="139" t="s">
        <v>502</v>
      </c>
      <c r="F125" s="128" t="s">
        <v>503</v>
      </c>
      <c r="G125" s="124"/>
      <c r="H125" s="122"/>
      <c r="I125" s="121"/>
      <c r="J125" s="182"/>
      <c r="K125" s="185"/>
    </row>
    <row r="126" spans="2:11" ht="22" customHeight="1" thickBot="1">
      <c r="B126" s="131">
        <v>138</v>
      </c>
      <c r="C126" s="148" t="s">
        <v>48</v>
      </c>
      <c r="D126" s="149" t="s">
        <v>188</v>
      </c>
      <c r="E126" s="149" t="s">
        <v>464</v>
      </c>
      <c r="F126" s="150" t="s">
        <v>504</v>
      </c>
      <c r="G126" s="162"/>
      <c r="H126" s="158"/>
      <c r="I126" s="157"/>
      <c r="J126" s="183"/>
      <c r="K126" s="186"/>
    </row>
    <row r="127" spans="2:11" ht="22" customHeight="1">
      <c r="B127" s="152">
        <v>139</v>
      </c>
      <c r="C127" s="144" t="s">
        <v>48</v>
      </c>
      <c r="D127" s="144" t="s">
        <v>85</v>
      </c>
      <c r="E127" s="144" t="s">
        <v>86</v>
      </c>
      <c r="F127" s="145" t="s">
        <v>87</v>
      </c>
      <c r="G127" s="163"/>
      <c r="H127" s="161"/>
      <c r="I127" s="160"/>
      <c r="J127" s="181" t="s">
        <v>172</v>
      </c>
      <c r="K127" s="184" t="s">
        <v>506</v>
      </c>
    </row>
    <row r="128" spans="2:11" ht="22" customHeight="1">
      <c r="B128" s="127">
        <v>140</v>
      </c>
      <c r="C128" s="138" t="s">
        <v>59</v>
      </c>
      <c r="D128" s="138" t="s">
        <v>88</v>
      </c>
      <c r="E128" s="138" t="s">
        <v>86</v>
      </c>
      <c r="F128" s="133" t="s">
        <v>87</v>
      </c>
      <c r="G128" s="124"/>
      <c r="H128" s="122"/>
      <c r="I128" s="121"/>
      <c r="J128" s="182"/>
      <c r="K128" s="185"/>
    </row>
    <row r="129" spans="2:11" ht="22" customHeight="1">
      <c r="B129" s="127">
        <v>141</v>
      </c>
      <c r="C129" s="139" t="s">
        <v>59</v>
      </c>
      <c r="D129" s="139" t="s">
        <v>89</v>
      </c>
      <c r="E129" s="139" t="s">
        <v>90</v>
      </c>
      <c r="F129" s="128" t="s">
        <v>91</v>
      </c>
      <c r="G129" s="124"/>
      <c r="H129" s="122"/>
      <c r="I129" s="121"/>
      <c r="J129" s="182"/>
      <c r="K129" s="185"/>
    </row>
    <row r="130" spans="2:11" ht="22" customHeight="1">
      <c r="B130" s="127">
        <v>142</v>
      </c>
      <c r="C130" s="139" t="s">
        <v>48</v>
      </c>
      <c r="D130" s="139" t="s">
        <v>92</v>
      </c>
      <c r="E130" s="139" t="s">
        <v>93</v>
      </c>
      <c r="F130" s="128" t="s">
        <v>94</v>
      </c>
      <c r="G130" s="124"/>
      <c r="H130" s="122"/>
      <c r="I130" s="121"/>
      <c r="J130" s="182"/>
      <c r="K130" s="185"/>
    </row>
    <row r="131" spans="2:11" ht="22" customHeight="1">
      <c r="B131" s="127">
        <v>143</v>
      </c>
      <c r="C131" s="139" t="s">
        <v>48</v>
      </c>
      <c r="D131" s="139" t="s">
        <v>95</v>
      </c>
      <c r="E131" s="139" t="s">
        <v>96</v>
      </c>
      <c r="F131" s="128" t="s">
        <v>97</v>
      </c>
      <c r="G131" s="124"/>
      <c r="H131" s="122"/>
      <c r="I131" s="121"/>
      <c r="J131" s="182"/>
      <c r="K131" s="185"/>
    </row>
    <row r="132" spans="2:11" ht="22" customHeight="1">
      <c r="B132" s="127">
        <v>144</v>
      </c>
      <c r="C132" s="139" t="s">
        <v>59</v>
      </c>
      <c r="D132" s="139" t="s">
        <v>98</v>
      </c>
      <c r="E132" s="139" t="s">
        <v>99</v>
      </c>
      <c r="F132" s="128" t="s">
        <v>100</v>
      </c>
      <c r="G132" s="124"/>
      <c r="H132" s="122"/>
      <c r="I132" s="121"/>
      <c r="J132" s="182"/>
      <c r="K132" s="185"/>
    </row>
    <row r="133" spans="2:11" ht="22" customHeight="1">
      <c r="B133" s="127">
        <v>145</v>
      </c>
      <c r="C133" s="139" t="s">
        <v>48</v>
      </c>
      <c r="D133" s="139" t="s">
        <v>101</v>
      </c>
      <c r="E133" s="139" t="s">
        <v>102</v>
      </c>
      <c r="F133" s="128" t="s">
        <v>103</v>
      </c>
      <c r="G133" s="124"/>
      <c r="H133" s="122"/>
      <c r="I133" s="121"/>
      <c r="J133" s="182"/>
      <c r="K133" s="185"/>
    </row>
    <row r="134" spans="2:11" ht="22" customHeight="1">
      <c r="B134" s="127">
        <v>146</v>
      </c>
      <c r="C134" s="139" t="s">
        <v>59</v>
      </c>
      <c r="D134" s="139" t="s">
        <v>104</v>
      </c>
      <c r="E134" s="139" t="s">
        <v>105</v>
      </c>
      <c r="F134" s="128" t="s">
        <v>106</v>
      </c>
      <c r="G134" s="124"/>
      <c r="H134" s="122"/>
      <c r="I134" s="121"/>
      <c r="J134" s="182"/>
      <c r="K134" s="185"/>
    </row>
    <row r="135" spans="2:11" ht="22" customHeight="1">
      <c r="B135" s="127">
        <v>147</v>
      </c>
      <c r="C135" s="140" t="s">
        <v>48</v>
      </c>
      <c r="D135" s="139" t="s">
        <v>107</v>
      </c>
      <c r="E135" s="139" t="s">
        <v>108</v>
      </c>
      <c r="F135" s="128" t="s">
        <v>109</v>
      </c>
      <c r="G135" s="124"/>
      <c r="H135" s="122"/>
      <c r="I135" s="121"/>
      <c r="J135" s="182"/>
      <c r="K135" s="185"/>
    </row>
    <row r="136" spans="2:11" ht="22" customHeight="1">
      <c r="B136" s="127">
        <v>148</v>
      </c>
      <c r="C136" s="140" t="s">
        <v>48</v>
      </c>
      <c r="D136" s="139" t="s">
        <v>82</v>
      </c>
      <c r="E136" s="139" t="s">
        <v>90</v>
      </c>
      <c r="F136" s="128" t="s">
        <v>91</v>
      </c>
      <c r="G136" s="124"/>
      <c r="H136" s="122"/>
      <c r="I136" s="121"/>
      <c r="J136" s="182"/>
      <c r="K136" s="185"/>
    </row>
    <row r="137" spans="2:11" ht="22" customHeight="1">
      <c r="B137" s="127">
        <v>149</v>
      </c>
      <c r="C137" s="140" t="s">
        <v>48</v>
      </c>
      <c r="D137" s="139" t="s">
        <v>110</v>
      </c>
      <c r="E137" s="139" t="s">
        <v>111</v>
      </c>
      <c r="F137" s="128" t="s">
        <v>112</v>
      </c>
      <c r="G137" s="124"/>
      <c r="H137" s="122"/>
      <c r="I137" s="121"/>
      <c r="J137" s="182"/>
      <c r="K137" s="185"/>
    </row>
    <row r="138" spans="2:11" ht="22" customHeight="1">
      <c r="B138" s="127">
        <v>150</v>
      </c>
      <c r="C138" s="140" t="s">
        <v>48</v>
      </c>
      <c r="D138" s="139" t="s">
        <v>113</v>
      </c>
      <c r="E138" s="139" t="s">
        <v>114</v>
      </c>
      <c r="F138" s="128" t="s">
        <v>115</v>
      </c>
      <c r="G138" s="124"/>
      <c r="H138" s="122"/>
      <c r="I138" s="121"/>
      <c r="J138" s="182"/>
      <c r="K138" s="185"/>
    </row>
    <row r="139" spans="2:11" ht="22" customHeight="1">
      <c r="B139" s="127">
        <v>151</v>
      </c>
      <c r="C139" s="140" t="s">
        <v>59</v>
      </c>
      <c r="D139" s="139" t="s">
        <v>116</v>
      </c>
      <c r="E139" s="139" t="s">
        <v>117</v>
      </c>
      <c r="F139" s="128" t="s">
        <v>118</v>
      </c>
      <c r="G139" s="124"/>
      <c r="H139" s="122"/>
      <c r="I139" s="121"/>
      <c r="J139" s="182"/>
      <c r="K139" s="185"/>
    </row>
    <row r="140" spans="2:11" ht="22" customHeight="1">
      <c r="B140" s="127">
        <v>152</v>
      </c>
      <c r="C140" s="140" t="s">
        <v>48</v>
      </c>
      <c r="D140" s="139" t="s">
        <v>119</v>
      </c>
      <c r="E140" s="139" t="s">
        <v>120</v>
      </c>
      <c r="F140" s="128" t="s">
        <v>103</v>
      </c>
      <c r="G140" s="124"/>
      <c r="H140" s="122"/>
      <c r="I140" s="121"/>
      <c r="J140" s="182"/>
      <c r="K140" s="185"/>
    </row>
    <row r="141" spans="2:11" ht="22" customHeight="1">
      <c r="B141" s="127">
        <v>153</v>
      </c>
      <c r="C141" s="140" t="s">
        <v>48</v>
      </c>
      <c r="D141" s="139" t="s">
        <v>121</v>
      </c>
      <c r="E141" s="139" t="s">
        <v>122</v>
      </c>
      <c r="F141" s="128" t="s">
        <v>123</v>
      </c>
      <c r="G141" s="124" t="s">
        <v>172</v>
      </c>
      <c r="H141" s="122"/>
      <c r="I141" s="121"/>
      <c r="J141" s="182"/>
      <c r="K141" s="185"/>
    </row>
    <row r="142" spans="2:11" ht="22" customHeight="1">
      <c r="B142" s="127">
        <v>154</v>
      </c>
      <c r="C142" s="140" t="s">
        <v>48</v>
      </c>
      <c r="D142" s="139" t="s">
        <v>82</v>
      </c>
      <c r="E142" s="139" t="s">
        <v>124</v>
      </c>
      <c r="F142" s="128" t="s">
        <v>125</v>
      </c>
      <c r="G142" s="124" t="s">
        <v>579</v>
      </c>
      <c r="H142" s="122"/>
      <c r="I142" s="121"/>
      <c r="J142" s="182"/>
      <c r="K142" s="185"/>
    </row>
    <row r="143" spans="2:11" ht="22" customHeight="1">
      <c r="B143" s="127">
        <v>155</v>
      </c>
      <c r="C143" s="140" t="s">
        <v>59</v>
      </c>
      <c r="D143" s="139" t="s">
        <v>126</v>
      </c>
      <c r="E143" s="139" t="s">
        <v>127</v>
      </c>
      <c r="F143" s="128" t="s">
        <v>128</v>
      </c>
      <c r="G143" s="124"/>
      <c r="H143" s="122"/>
      <c r="I143" s="121"/>
      <c r="J143" s="182"/>
      <c r="K143" s="185"/>
    </row>
    <row r="144" spans="2:11" ht="22" customHeight="1">
      <c r="B144" s="127">
        <v>156</v>
      </c>
      <c r="C144" s="140" t="s">
        <v>48</v>
      </c>
      <c r="D144" s="139" t="s">
        <v>129</v>
      </c>
      <c r="E144" s="139" t="s">
        <v>130</v>
      </c>
      <c r="F144" s="128" t="s">
        <v>131</v>
      </c>
      <c r="G144" s="124"/>
      <c r="H144" s="122"/>
      <c r="I144" s="121"/>
      <c r="J144" s="182"/>
      <c r="K144" s="185"/>
    </row>
    <row r="145" spans="2:11" ht="22" customHeight="1">
      <c r="B145" s="127">
        <v>157</v>
      </c>
      <c r="C145" s="140" t="s">
        <v>48</v>
      </c>
      <c r="D145" s="139" t="s">
        <v>132</v>
      </c>
      <c r="E145" s="139" t="s">
        <v>133</v>
      </c>
      <c r="F145" s="128" t="s">
        <v>134</v>
      </c>
      <c r="G145" s="124"/>
      <c r="H145" s="122"/>
      <c r="I145" s="121"/>
      <c r="J145" s="182"/>
      <c r="K145" s="185"/>
    </row>
    <row r="146" spans="2:11" ht="22" customHeight="1">
      <c r="B146" s="127">
        <v>158</v>
      </c>
      <c r="C146" s="140" t="s">
        <v>48</v>
      </c>
      <c r="D146" s="139" t="s">
        <v>135</v>
      </c>
      <c r="E146" s="139" t="s">
        <v>136</v>
      </c>
      <c r="F146" s="128" t="s">
        <v>137</v>
      </c>
      <c r="G146" s="124"/>
      <c r="H146" s="122"/>
      <c r="I146" s="121"/>
      <c r="J146" s="182"/>
      <c r="K146" s="185"/>
    </row>
    <row r="147" spans="2:11" ht="22" customHeight="1">
      <c r="B147" s="127">
        <v>159</v>
      </c>
      <c r="C147" s="140" t="s">
        <v>48</v>
      </c>
      <c r="D147" s="139" t="s">
        <v>138</v>
      </c>
      <c r="E147" s="139" t="s">
        <v>139</v>
      </c>
      <c r="F147" s="128" t="s">
        <v>140</v>
      </c>
      <c r="G147" s="124"/>
      <c r="H147" s="122"/>
      <c r="I147" s="121"/>
      <c r="J147" s="182"/>
      <c r="K147" s="185"/>
    </row>
    <row r="148" spans="2:11" ht="22" customHeight="1">
      <c r="B148" s="127">
        <v>160</v>
      </c>
      <c r="C148" s="140" t="s">
        <v>59</v>
      </c>
      <c r="D148" s="139" t="s">
        <v>141</v>
      </c>
      <c r="E148" s="139" t="s">
        <v>124</v>
      </c>
      <c r="F148" s="128" t="s">
        <v>125</v>
      </c>
      <c r="G148" s="124"/>
      <c r="H148" s="122"/>
      <c r="I148" s="121"/>
      <c r="J148" s="182"/>
      <c r="K148" s="185"/>
    </row>
    <row r="149" spans="2:11" ht="22" customHeight="1">
      <c r="B149" s="127">
        <v>161</v>
      </c>
      <c r="C149" s="140" t="s">
        <v>48</v>
      </c>
      <c r="D149" s="139" t="s">
        <v>142</v>
      </c>
      <c r="E149" s="139" t="s">
        <v>143</v>
      </c>
      <c r="F149" s="128" t="s">
        <v>144</v>
      </c>
      <c r="G149" s="124"/>
      <c r="H149" s="122"/>
      <c r="I149" s="121"/>
      <c r="J149" s="182"/>
      <c r="K149" s="185"/>
    </row>
    <row r="150" spans="2:11" ht="22" customHeight="1">
      <c r="B150" s="127">
        <v>162</v>
      </c>
      <c r="C150" s="140" t="s">
        <v>59</v>
      </c>
      <c r="D150" s="139" t="s">
        <v>145</v>
      </c>
      <c r="E150" s="139" t="s">
        <v>143</v>
      </c>
      <c r="F150" s="128" t="s">
        <v>144</v>
      </c>
      <c r="G150" s="124"/>
      <c r="H150" s="122"/>
      <c r="I150" s="121"/>
      <c r="J150" s="182"/>
      <c r="K150" s="185"/>
    </row>
    <row r="151" spans="2:11" ht="22" customHeight="1">
      <c r="B151" s="127">
        <v>163</v>
      </c>
      <c r="C151" s="140" t="s">
        <v>59</v>
      </c>
      <c r="D151" s="139" t="s">
        <v>146</v>
      </c>
      <c r="E151" s="139" t="s">
        <v>147</v>
      </c>
      <c r="F151" s="128" t="s">
        <v>148</v>
      </c>
      <c r="G151" s="124"/>
      <c r="H151" s="122"/>
      <c r="I151" s="121"/>
      <c r="J151" s="182"/>
      <c r="K151" s="185"/>
    </row>
    <row r="152" spans="2:11" ht="22" customHeight="1">
      <c r="B152" s="127">
        <v>164</v>
      </c>
      <c r="C152" s="140" t="s">
        <v>48</v>
      </c>
      <c r="D152" s="139" t="s">
        <v>149</v>
      </c>
      <c r="E152" s="139" t="s">
        <v>150</v>
      </c>
      <c r="F152" s="128" t="s">
        <v>151</v>
      </c>
      <c r="G152" s="124"/>
      <c r="H152" s="122"/>
      <c r="I152" s="121"/>
      <c r="J152" s="182"/>
      <c r="K152" s="185"/>
    </row>
    <row r="153" spans="2:11" ht="22" customHeight="1">
      <c r="B153" s="127">
        <v>165</v>
      </c>
      <c r="C153" s="140" t="s">
        <v>48</v>
      </c>
      <c r="D153" s="139" t="s">
        <v>152</v>
      </c>
      <c r="E153" s="139" t="s">
        <v>153</v>
      </c>
      <c r="F153" s="128" t="s">
        <v>154</v>
      </c>
      <c r="G153" s="124"/>
      <c r="H153" s="122"/>
      <c r="I153" s="121"/>
      <c r="J153" s="182"/>
      <c r="K153" s="185"/>
    </row>
    <row r="154" spans="2:11" ht="22" customHeight="1">
      <c r="B154" s="127">
        <v>166</v>
      </c>
      <c r="C154" s="140" t="s">
        <v>48</v>
      </c>
      <c r="D154" s="139" t="s">
        <v>155</v>
      </c>
      <c r="E154" s="139" t="s">
        <v>156</v>
      </c>
      <c r="F154" s="128" t="s">
        <v>157</v>
      </c>
      <c r="G154" s="124"/>
      <c r="H154" s="122"/>
      <c r="I154" s="121"/>
      <c r="J154" s="182"/>
      <c r="K154" s="185"/>
    </row>
    <row r="155" spans="2:11" ht="22" customHeight="1">
      <c r="B155" s="127">
        <v>167</v>
      </c>
      <c r="C155" s="140" t="s">
        <v>48</v>
      </c>
      <c r="D155" s="139" t="s">
        <v>158</v>
      </c>
      <c r="E155" s="139" t="s">
        <v>159</v>
      </c>
      <c r="F155" s="128" t="s">
        <v>97</v>
      </c>
      <c r="G155" s="124"/>
      <c r="H155" s="122"/>
      <c r="I155" s="121"/>
      <c r="J155" s="182"/>
      <c r="K155" s="185"/>
    </row>
    <row r="156" spans="2:11" ht="22" customHeight="1" thickBot="1">
      <c r="B156" s="131">
        <v>168</v>
      </c>
      <c r="C156" s="148" t="s">
        <v>48</v>
      </c>
      <c r="D156" s="149" t="s">
        <v>160</v>
      </c>
      <c r="E156" s="149" t="s">
        <v>161</v>
      </c>
      <c r="F156" s="150" t="s">
        <v>162</v>
      </c>
      <c r="G156" s="162"/>
      <c r="H156" s="158"/>
      <c r="I156" s="157"/>
      <c r="J156" s="183"/>
      <c r="K156" s="186"/>
    </row>
    <row r="157" spans="2:11" ht="22" customHeight="1">
      <c r="B157" s="152">
        <v>169</v>
      </c>
      <c r="C157" s="144" t="s">
        <v>49</v>
      </c>
      <c r="D157" s="144" t="s">
        <v>507</v>
      </c>
      <c r="E157" s="144" t="s">
        <v>508</v>
      </c>
      <c r="F157" s="145" t="s">
        <v>509</v>
      </c>
      <c r="G157" s="163"/>
      <c r="H157" s="161"/>
      <c r="I157" s="160"/>
      <c r="J157" s="181" t="s">
        <v>575</v>
      </c>
      <c r="K157" s="184" t="s">
        <v>576</v>
      </c>
    </row>
    <row r="158" spans="2:11" ht="22" customHeight="1">
      <c r="B158" s="127">
        <v>170</v>
      </c>
      <c r="C158" s="138" t="s">
        <v>49</v>
      </c>
      <c r="D158" s="138" t="s">
        <v>510</v>
      </c>
      <c r="E158" s="138" t="s">
        <v>511</v>
      </c>
      <c r="F158" s="128" t="s">
        <v>509</v>
      </c>
      <c r="G158" s="124"/>
      <c r="H158" s="122"/>
      <c r="I158" s="121"/>
      <c r="J158" s="182"/>
      <c r="K158" s="185"/>
    </row>
    <row r="159" spans="2:11" ht="22" customHeight="1">
      <c r="B159" s="127">
        <v>171</v>
      </c>
      <c r="C159" s="139" t="s">
        <v>49</v>
      </c>
      <c r="D159" s="139" t="s">
        <v>512</v>
      </c>
      <c r="E159" s="139" t="s">
        <v>513</v>
      </c>
      <c r="F159" s="128" t="s">
        <v>509</v>
      </c>
      <c r="G159" s="124"/>
      <c r="H159" s="122"/>
      <c r="I159" s="121"/>
      <c r="J159" s="182"/>
      <c r="K159" s="185"/>
    </row>
    <row r="160" spans="2:11" ht="22" customHeight="1">
      <c r="B160" s="127">
        <v>172</v>
      </c>
      <c r="C160" s="139" t="s">
        <v>49</v>
      </c>
      <c r="D160" s="139" t="s">
        <v>514</v>
      </c>
      <c r="E160" s="139" t="s">
        <v>515</v>
      </c>
      <c r="F160" s="128" t="s">
        <v>509</v>
      </c>
      <c r="G160" s="124"/>
      <c r="H160" s="122"/>
      <c r="I160" s="121"/>
      <c r="J160" s="182"/>
      <c r="K160" s="185"/>
    </row>
    <row r="161" spans="2:11" ht="22" customHeight="1">
      <c r="B161" s="127">
        <v>173</v>
      </c>
      <c r="C161" s="139" t="s">
        <v>59</v>
      </c>
      <c r="D161" s="139" t="s">
        <v>516</v>
      </c>
      <c r="E161" s="139" t="s">
        <v>517</v>
      </c>
      <c r="F161" s="128" t="s">
        <v>518</v>
      </c>
      <c r="G161" s="124"/>
      <c r="H161" s="122"/>
      <c r="I161" s="121"/>
      <c r="J161" s="182"/>
      <c r="K161" s="185"/>
    </row>
    <row r="162" spans="2:11" ht="22" customHeight="1">
      <c r="B162" s="127">
        <v>174</v>
      </c>
      <c r="C162" s="139" t="s">
        <v>59</v>
      </c>
      <c r="D162" s="139" t="s">
        <v>168</v>
      </c>
      <c r="E162" s="139" t="s">
        <v>519</v>
      </c>
      <c r="F162" s="128" t="s">
        <v>520</v>
      </c>
      <c r="G162" s="124"/>
      <c r="H162" s="122"/>
      <c r="I162" s="121"/>
      <c r="J162" s="182"/>
      <c r="K162" s="185"/>
    </row>
    <row r="163" spans="2:11" ht="22" customHeight="1">
      <c r="B163" s="127">
        <v>175</v>
      </c>
      <c r="C163" s="139" t="s">
        <v>49</v>
      </c>
      <c r="D163" s="139" t="s">
        <v>521</v>
      </c>
      <c r="E163" s="139" t="s">
        <v>522</v>
      </c>
      <c r="F163" s="128" t="s">
        <v>520</v>
      </c>
      <c r="G163" s="124"/>
      <c r="H163" s="122"/>
      <c r="I163" s="121"/>
      <c r="J163" s="182"/>
      <c r="K163" s="185"/>
    </row>
    <row r="164" spans="2:11" ht="22" customHeight="1">
      <c r="B164" s="127">
        <v>176</v>
      </c>
      <c r="C164" s="139" t="s">
        <v>49</v>
      </c>
      <c r="D164" s="139" t="s">
        <v>523</v>
      </c>
      <c r="E164" s="139" t="s">
        <v>524</v>
      </c>
      <c r="F164" s="128" t="s">
        <v>520</v>
      </c>
      <c r="G164" s="124"/>
      <c r="H164" s="122"/>
      <c r="I164" s="121"/>
      <c r="J164" s="182"/>
      <c r="K164" s="185"/>
    </row>
    <row r="165" spans="2:11" ht="22" customHeight="1">
      <c r="B165" s="127">
        <v>177</v>
      </c>
      <c r="C165" s="140" t="s">
        <v>48</v>
      </c>
      <c r="D165" s="139" t="s">
        <v>169</v>
      </c>
      <c r="E165" s="139" t="s">
        <v>525</v>
      </c>
      <c r="F165" s="128" t="s">
        <v>520</v>
      </c>
      <c r="G165" s="124"/>
      <c r="H165" s="122"/>
      <c r="I165" s="121"/>
      <c r="J165" s="182"/>
      <c r="K165" s="185"/>
    </row>
    <row r="166" spans="2:11" ht="22" customHeight="1">
      <c r="B166" s="127">
        <v>178</v>
      </c>
      <c r="C166" s="140" t="s">
        <v>48</v>
      </c>
      <c r="D166" s="139" t="s">
        <v>170</v>
      </c>
      <c r="E166" s="139" t="s">
        <v>526</v>
      </c>
      <c r="F166" s="128" t="s">
        <v>527</v>
      </c>
      <c r="G166" s="124"/>
      <c r="H166" s="122"/>
      <c r="I166" s="121"/>
      <c r="J166" s="182"/>
      <c r="K166" s="185"/>
    </row>
    <row r="167" spans="2:11" ht="22" customHeight="1">
      <c r="B167" s="127">
        <v>179</v>
      </c>
      <c r="C167" s="140" t="s">
        <v>49</v>
      </c>
      <c r="D167" s="139" t="s">
        <v>528</v>
      </c>
      <c r="E167" s="139" t="s">
        <v>529</v>
      </c>
      <c r="F167" s="128" t="s">
        <v>530</v>
      </c>
      <c r="G167" s="124"/>
      <c r="H167" s="122"/>
      <c r="I167" s="121"/>
      <c r="J167" s="182"/>
      <c r="K167" s="185"/>
    </row>
    <row r="168" spans="2:11" ht="22" customHeight="1">
      <c r="B168" s="127">
        <v>180</v>
      </c>
      <c r="C168" s="140" t="s">
        <v>49</v>
      </c>
      <c r="D168" s="139" t="s">
        <v>531</v>
      </c>
      <c r="E168" s="139" t="s">
        <v>532</v>
      </c>
      <c r="F168" s="128" t="s">
        <v>533</v>
      </c>
      <c r="G168" s="124"/>
      <c r="H168" s="122"/>
      <c r="I168" s="121"/>
      <c r="J168" s="182"/>
      <c r="K168" s="185"/>
    </row>
    <row r="169" spans="2:11" ht="22" customHeight="1">
      <c r="B169" s="127">
        <v>181</v>
      </c>
      <c r="C169" s="140" t="s">
        <v>59</v>
      </c>
      <c r="D169" s="139" t="s">
        <v>534</v>
      </c>
      <c r="E169" s="139" t="s">
        <v>535</v>
      </c>
      <c r="F169" s="128" t="s">
        <v>509</v>
      </c>
      <c r="G169" s="124"/>
      <c r="H169" s="122"/>
      <c r="I169" s="121"/>
      <c r="J169" s="182"/>
      <c r="K169" s="185"/>
    </row>
    <row r="170" spans="2:11" ht="22" customHeight="1">
      <c r="B170" s="127">
        <v>182</v>
      </c>
      <c r="C170" s="140" t="s">
        <v>59</v>
      </c>
      <c r="D170" s="139" t="s">
        <v>166</v>
      </c>
      <c r="E170" s="139" t="s">
        <v>536</v>
      </c>
      <c r="F170" s="128" t="s">
        <v>537</v>
      </c>
      <c r="G170" s="124"/>
      <c r="H170" s="122"/>
      <c r="I170" s="121"/>
      <c r="J170" s="182"/>
      <c r="K170" s="185"/>
    </row>
    <row r="171" spans="2:11" ht="22" customHeight="1">
      <c r="B171" s="127">
        <v>183</v>
      </c>
      <c r="C171" s="140" t="s">
        <v>49</v>
      </c>
      <c r="D171" s="139" t="s">
        <v>538</v>
      </c>
      <c r="E171" s="139" t="s">
        <v>539</v>
      </c>
      <c r="F171" s="128" t="s">
        <v>540</v>
      </c>
      <c r="G171" s="124"/>
      <c r="H171" s="122"/>
      <c r="I171" s="121"/>
      <c r="J171" s="182"/>
      <c r="K171" s="185"/>
    </row>
    <row r="172" spans="2:11" ht="22" customHeight="1">
      <c r="B172" s="127">
        <v>184</v>
      </c>
      <c r="C172" s="140" t="s">
        <v>165</v>
      </c>
      <c r="D172" s="139" t="s">
        <v>541</v>
      </c>
      <c r="E172" s="139" t="s">
        <v>542</v>
      </c>
      <c r="F172" s="128" t="s">
        <v>543</v>
      </c>
      <c r="G172" s="124"/>
      <c r="H172" s="122"/>
      <c r="I172" s="121"/>
      <c r="J172" s="182"/>
      <c r="K172" s="185"/>
    </row>
    <row r="173" spans="2:11" ht="22" customHeight="1">
      <c r="B173" s="127">
        <v>185</v>
      </c>
      <c r="C173" s="140" t="s">
        <v>49</v>
      </c>
      <c r="D173" s="139" t="s">
        <v>167</v>
      </c>
      <c r="E173" s="139" t="s">
        <v>544</v>
      </c>
      <c r="F173" s="128" t="s">
        <v>84</v>
      </c>
      <c r="G173" s="124" t="s">
        <v>575</v>
      </c>
      <c r="H173" s="122"/>
      <c r="I173" s="121"/>
      <c r="J173" s="182"/>
      <c r="K173" s="185"/>
    </row>
    <row r="174" spans="2:11" ht="22" customHeight="1">
      <c r="B174" s="127">
        <v>186</v>
      </c>
      <c r="C174" s="140" t="s">
        <v>59</v>
      </c>
      <c r="D174" s="139" t="s">
        <v>545</v>
      </c>
      <c r="E174" s="139" t="s">
        <v>546</v>
      </c>
      <c r="F174" s="128" t="s">
        <v>547</v>
      </c>
      <c r="G174" s="124" t="s">
        <v>576</v>
      </c>
      <c r="H174" s="122"/>
      <c r="I174" s="121"/>
      <c r="J174" s="182"/>
      <c r="K174" s="185"/>
    </row>
    <row r="175" spans="2:11" ht="22" customHeight="1">
      <c r="B175" s="127">
        <v>187</v>
      </c>
      <c r="C175" s="140" t="s">
        <v>59</v>
      </c>
      <c r="D175" s="139" t="s">
        <v>548</v>
      </c>
      <c r="E175" s="139" t="s">
        <v>549</v>
      </c>
      <c r="F175" s="128" t="s">
        <v>550</v>
      </c>
      <c r="G175" s="124"/>
      <c r="H175" s="122"/>
      <c r="I175" s="121"/>
      <c r="J175" s="182"/>
      <c r="K175" s="185"/>
    </row>
    <row r="176" spans="2:11" ht="22" customHeight="1">
      <c r="B176" s="127">
        <v>188</v>
      </c>
      <c r="C176" s="140" t="s">
        <v>59</v>
      </c>
      <c r="D176" s="139" t="s">
        <v>551</v>
      </c>
      <c r="E176" s="139" t="s">
        <v>552</v>
      </c>
      <c r="F176" s="128" t="s">
        <v>553</v>
      </c>
      <c r="G176" s="124"/>
      <c r="H176" s="122"/>
      <c r="I176" s="121"/>
      <c r="J176" s="182"/>
      <c r="K176" s="185"/>
    </row>
    <row r="177" spans="2:11" ht="22" customHeight="1">
      <c r="B177" s="127">
        <v>189</v>
      </c>
      <c r="C177" s="140" t="s">
        <v>59</v>
      </c>
      <c r="D177" s="139" t="s">
        <v>554</v>
      </c>
      <c r="E177" s="139" t="s">
        <v>555</v>
      </c>
      <c r="F177" s="128" t="s">
        <v>556</v>
      </c>
      <c r="G177" s="124"/>
      <c r="H177" s="122"/>
      <c r="I177" s="121"/>
      <c r="J177" s="182"/>
      <c r="K177" s="185"/>
    </row>
    <row r="178" spans="2:11" ht="22" customHeight="1">
      <c r="B178" s="127">
        <v>190</v>
      </c>
      <c r="C178" s="140" t="s">
        <v>59</v>
      </c>
      <c r="D178" s="139" t="s">
        <v>557</v>
      </c>
      <c r="E178" s="139" t="s">
        <v>555</v>
      </c>
      <c r="F178" s="128" t="s">
        <v>556</v>
      </c>
      <c r="G178" s="124"/>
      <c r="H178" s="122"/>
      <c r="I178" s="121"/>
      <c r="J178" s="182"/>
      <c r="K178" s="185"/>
    </row>
    <row r="179" spans="2:11" ht="22" customHeight="1">
      <c r="B179" s="127">
        <v>191</v>
      </c>
      <c r="C179" s="140" t="s">
        <v>59</v>
      </c>
      <c r="D179" s="139" t="s">
        <v>558</v>
      </c>
      <c r="E179" s="139" t="s">
        <v>559</v>
      </c>
      <c r="F179" s="128" t="s">
        <v>556</v>
      </c>
      <c r="G179" s="124"/>
      <c r="H179" s="122"/>
      <c r="I179" s="121"/>
      <c r="J179" s="182"/>
      <c r="K179" s="185"/>
    </row>
    <row r="180" spans="2:11" ht="22" customHeight="1">
      <c r="B180" s="127">
        <v>192</v>
      </c>
      <c r="C180" s="140" t="s">
        <v>59</v>
      </c>
      <c r="D180" s="139" t="s">
        <v>560</v>
      </c>
      <c r="E180" s="139" t="s">
        <v>555</v>
      </c>
      <c r="F180" s="128" t="s">
        <v>556</v>
      </c>
      <c r="G180" s="124"/>
      <c r="H180" s="122"/>
      <c r="I180" s="121"/>
      <c r="J180" s="182"/>
      <c r="K180" s="185"/>
    </row>
    <row r="181" spans="2:11" ht="22" customHeight="1">
      <c r="B181" s="127">
        <v>193</v>
      </c>
      <c r="C181" s="140" t="s">
        <v>59</v>
      </c>
      <c r="D181" s="139" t="s">
        <v>561</v>
      </c>
      <c r="E181" s="139" t="s">
        <v>555</v>
      </c>
      <c r="F181" s="128" t="s">
        <v>556</v>
      </c>
      <c r="G181" s="124"/>
      <c r="H181" s="122"/>
      <c r="I181" s="121"/>
      <c r="J181" s="182"/>
      <c r="K181" s="185"/>
    </row>
    <row r="182" spans="2:11" ht="22" customHeight="1">
      <c r="B182" s="127">
        <v>194</v>
      </c>
      <c r="C182" s="140" t="s">
        <v>59</v>
      </c>
      <c r="D182" s="139" t="s">
        <v>562</v>
      </c>
      <c r="E182" s="139" t="s">
        <v>555</v>
      </c>
      <c r="F182" s="128" t="s">
        <v>556</v>
      </c>
      <c r="G182" s="124"/>
      <c r="H182" s="122"/>
      <c r="I182" s="121"/>
      <c r="J182" s="182"/>
      <c r="K182" s="185"/>
    </row>
    <row r="183" spans="2:11" ht="22" customHeight="1">
      <c r="B183" s="127">
        <v>195</v>
      </c>
      <c r="C183" s="140" t="s">
        <v>59</v>
      </c>
      <c r="D183" s="139" t="s">
        <v>563</v>
      </c>
      <c r="E183" s="139" t="s">
        <v>555</v>
      </c>
      <c r="F183" s="128" t="s">
        <v>556</v>
      </c>
      <c r="G183" s="124"/>
      <c r="H183" s="122"/>
      <c r="I183" s="121"/>
      <c r="J183" s="182"/>
      <c r="K183" s="185"/>
    </row>
    <row r="184" spans="2:11" ht="22" customHeight="1">
      <c r="B184" s="127">
        <v>196</v>
      </c>
      <c r="C184" s="140" t="s">
        <v>59</v>
      </c>
      <c r="D184" s="139" t="s">
        <v>564</v>
      </c>
      <c r="E184" s="139" t="s">
        <v>565</v>
      </c>
      <c r="F184" s="128" t="s">
        <v>556</v>
      </c>
      <c r="G184" s="124"/>
      <c r="H184" s="122"/>
      <c r="I184" s="121"/>
      <c r="J184" s="182"/>
      <c r="K184" s="185"/>
    </row>
    <row r="185" spans="2:11" ht="22" customHeight="1">
      <c r="B185" s="127">
        <v>197</v>
      </c>
      <c r="C185" s="140" t="s">
        <v>59</v>
      </c>
      <c r="D185" s="139" t="s">
        <v>566</v>
      </c>
      <c r="E185" s="139" t="s">
        <v>567</v>
      </c>
      <c r="F185" s="128" t="s">
        <v>556</v>
      </c>
      <c r="G185" s="124"/>
      <c r="H185" s="122"/>
      <c r="I185" s="121"/>
      <c r="J185" s="182"/>
      <c r="K185" s="185"/>
    </row>
    <row r="186" spans="2:11" ht="22" customHeight="1">
      <c r="B186" s="127">
        <v>198</v>
      </c>
      <c r="C186" s="140" t="s">
        <v>48</v>
      </c>
      <c r="D186" s="139" t="s">
        <v>568</v>
      </c>
      <c r="E186" s="139" t="s">
        <v>569</v>
      </c>
      <c r="F186" s="128" t="s">
        <v>556</v>
      </c>
      <c r="G186" s="124"/>
      <c r="H186" s="122"/>
      <c r="I186" s="121"/>
      <c r="J186" s="182"/>
      <c r="K186" s="185"/>
    </row>
    <row r="187" spans="2:11" ht="22" customHeight="1">
      <c r="B187" s="127">
        <v>199</v>
      </c>
      <c r="C187" s="140" t="s">
        <v>59</v>
      </c>
      <c r="D187" s="139" t="s">
        <v>570</v>
      </c>
      <c r="E187" s="139" t="s">
        <v>569</v>
      </c>
      <c r="F187" s="128" t="s">
        <v>556</v>
      </c>
      <c r="G187" s="124"/>
      <c r="H187" s="122"/>
      <c r="I187" s="121"/>
      <c r="J187" s="182"/>
      <c r="K187" s="185"/>
    </row>
    <row r="188" spans="2:11" ht="22" customHeight="1">
      <c r="B188" s="127">
        <v>200</v>
      </c>
      <c r="C188" s="140" t="s">
        <v>49</v>
      </c>
      <c r="D188" s="139" t="s">
        <v>571</v>
      </c>
      <c r="E188" s="139" t="s">
        <v>572</v>
      </c>
      <c r="F188" s="128" t="s">
        <v>556</v>
      </c>
      <c r="G188" s="124"/>
      <c r="H188" s="122"/>
      <c r="I188" s="121"/>
      <c r="J188" s="182"/>
      <c r="K188" s="185"/>
    </row>
    <row r="189" spans="2:11" ht="22" customHeight="1">
      <c r="B189" s="127">
        <v>201</v>
      </c>
      <c r="C189" s="140" t="s">
        <v>49</v>
      </c>
      <c r="D189" s="139" t="s">
        <v>573</v>
      </c>
      <c r="E189" s="139" t="s">
        <v>569</v>
      </c>
      <c r="F189" s="128" t="s">
        <v>556</v>
      </c>
      <c r="G189" s="124"/>
      <c r="H189" s="122"/>
      <c r="I189" s="121"/>
      <c r="J189" s="182"/>
      <c r="K189" s="185"/>
    </row>
    <row r="190" spans="2:11" ht="22" customHeight="1" thickBot="1">
      <c r="B190" s="131">
        <v>202</v>
      </c>
      <c r="C190" s="148" t="s">
        <v>59</v>
      </c>
      <c r="D190" s="149" t="s">
        <v>574</v>
      </c>
      <c r="E190" s="149" t="s">
        <v>569</v>
      </c>
      <c r="F190" s="150" t="s">
        <v>556</v>
      </c>
      <c r="G190" s="162"/>
      <c r="H190" s="158"/>
      <c r="I190" s="157"/>
      <c r="J190" s="183"/>
      <c r="K190" s="186"/>
    </row>
    <row r="191" spans="2:11" ht="22" customHeight="1">
      <c r="B191" s="115"/>
      <c r="C191" s="111"/>
      <c r="D191" s="111"/>
      <c r="E191" s="111"/>
      <c r="F191" s="111"/>
      <c r="G191" s="111"/>
      <c r="H191" s="111"/>
      <c r="I191" s="111"/>
      <c r="J191" s="111"/>
      <c r="K191" s="111"/>
    </row>
    <row r="192" spans="2:11" ht="22" customHeight="1">
      <c r="B192" s="115"/>
      <c r="C192" s="111"/>
      <c r="D192" s="111"/>
      <c r="E192" s="111"/>
      <c r="F192" s="111"/>
      <c r="G192" s="111"/>
      <c r="H192" s="111"/>
      <c r="I192" s="111"/>
      <c r="J192" s="111"/>
      <c r="K192" s="111"/>
    </row>
    <row r="193" spans="2:11" ht="21.75" customHeight="1">
      <c r="B193" s="115"/>
      <c r="C193" s="111"/>
      <c r="D193" s="111"/>
      <c r="E193" s="111"/>
      <c r="F193" s="111"/>
      <c r="G193" s="111"/>
      <c r="H193" s="111"/>
      <c r="I193" s="111"/>
      <c r="J193" s="111"/>
      <c r="K193" s="111"/>
    </row>
    <row r="194" spans="2:11" ht="22" customHeight="1">
      <c r="B194" s="115"/>
      <c r="C194" s="111"/>
      <c r="D194" s="111"/>
      <c r="E194" s="111"/>
      <c r="F194" s="111"/>
      <c r="G194" s="111"/>
      <c r="H194" s="111"/>
      <c r="I194" s="111"/>
      <c r="J194" s="111"/>
      <c r="K194" s="111"/>
    </row>
    <row r="195" spans="2:11" ht="22" customHeight="1">
      <c r="B195" s="115"/>
      <c r="C195" s="111"/>
      <c r="D195" s="111"/>
      <c r="E195" s="111"/>
      <c r="F195" s="111"/>
      <c r="G195" s="111"/>
      <c r="H195" s="111"/>
      <c r="I195" s="111"/>
      <c r="J195" s="111"/>
      <c r="K195" s="111"/>
    </row>
    <row r="196" spans="2:11" ht="22" customHeight="1">
      <c r="B196" s="115"/>
      <c r="C196" s="111"/>
      <c r="D196" s="111"/>
      <c r="E196" s="111"/>
      <c r="F196" s="111"/>
      <c r="G196" s="111"/>
      <c r="H196" s="111"/>
      <c r="I196" s="111"/>
      <c r="J196" s="111"/>
      <c r="K196" s="111"/>
    </row>
    <row r="197" spans="2:11" ht="22" customHeight="1">
      <c r="B197" s="115"/>
      <c r="C197" s="111"/>
      <c r="D197" s="111"/>
      <c r="E197" s="111"/>
      <c r="F197" s="111"/>
      <c r="G197" s="111"/>
      <c r="H197" s="111"/>
      <c r="I197" s="111"/>
      <c r="J197" s="111"/>
      <c r="K197" s="111"/>
    </row>
    <row r="198" spans="2:11" ht="22" customHeight="1">
      <c r="B198" s="115"/>
      <c r="C198" s="111"/>
      <c r="D198" s="111"/>
      <c r="E198" s="111"/>
      <c r="F198" s="111"/>
      <c r="G198" s="111"/>
      <c r="H198" s="111"/>
      <c r="I198" s="111"/>
      <c r="J198" s="111"/>
      <c r="K198" s="111"/>
    </row>
    <row r="199" spans="2:11" ht="22" customHeight="1">
      <c r="B199" s="115"/>
      <c r="C199" s="111"/>
      <c r="D199" s="111"/>
      <c r="E199" s="111"/>
      <c r="F199" s="111"/>
      <c r="G199" s="111"/>
      <c r="H199" s="111"/>
      <c r="I199" s="111"/>
      <c r="J199" s="111"/>
      <c r="K199" s="111"/>
    </row>
    <row r="200" spans="2:11" ht="22" customHeight="1">
      <c r="B200" s="115"/>
      <c r="C200" s="111"/>
      <c r="D200" s="111"/>
      <c r="E200" s="111"/>
      <c r="F200" s="111"/>
      <c r="G200" s="111"/>
      <c r="H200" s="111"/>
      <c r="I200" s="111"/>
      <c r="J200" s="111"/>
      <c r="K200" s="111"/>
    </row>
    <row r="201" spans="2:11" ht="22" customHeight="1">
      <c r="B201" s="115"/>
      <c r="C201" s="111"/>
      <c r="D201" s="111"/>
      <c r="E201" s="111"/>
      <c r="F201" s="111"/>
      <c r="G201" s="111"/>
      <c r="H201" s="111"/>
      <c r="I201" s="111"/>
      <c r="J201" s="111"/>
      <c r="K201" s="111"/>
    </row>
    <row r="202" spans="2:11" ht="22" customHeight="1">
      <c r="B202" s="115"/>
      <c r="C202" s="111"/>
      <c r="D202" s="111"/>
      <c r="E202" s="111"/>
      <c r="F202" s="111"/>
      <c r="G202" s="111"/>
      <c r="H202" s="111"/>
      <c r="I202" s="111"/>
      <c r="J202" s="111"/>
      <c r="K202" s="111"/>
    </row>
    <row r="203" spans="2:11" ht="22" customHeight="1">
      <c r="B203" s="115"/>
      <c r="C203" s="111"/>
      <c r="D203" s="111"/>
      <c r="E203" s="111"/>
      <c r="F203" s="111"/>
      <c r="G203" s="111"/>
      <c r="H203" s="111"/>
      <c r="I203" s="111"/>
      <c r="J203" s="111"/>
      <c r="K203" s="111"/>
    </row>
    <row r="204" spans="2:11" ht="22" customHeight="1">
      <c r="B204" s="115"/>
      <c r="C204" s="111"/>
      <c r="D204" s="111"/>
      <c r="E204" s="111"/>
      <c r="F204" s="111"/>
      <c r="G204" s="111"/>
      <c r="H204" s="111"/>
      <c r="I204" s="111"/>
      <c r="J204" s="111"/>
      <c r="K204" s="111"/>
    </row>
    <row r="205" spans="2:11" ht="22" customHeight="1">
      <c r="B205" s="115"/>
      <c r="C205" s="111"/>
      <c r="D205" s="111"/>
      <c r="E205" s="111"/>
      <c r="F205" s="111"/>
      <c r="G205" s="111"/>
      <c r="H205" s="111"/>
      <c r="I205" s="111"/>
      <c r="J205" s="111"/>
      <c r="K205" s="111"/>
    </row>
    <row r="206" spans="2:11" ht="22" customHeight="1">
      <c r="B206" s="115"/>
      <c r="C206" s="111"/>
      <c r="D206" s="111"/>
      <c r="E206" s="111"/>
      <c r="F206" s="111"/>
      <c r="G206" s="111"/>
      <c r="H206" s="111"/>
      <c r="I206" s="111"/>
      <c r="J206" s="111"/>
      <c r="K206" s="111"/>
    </row>
    <row r="207" spans="2:11" ht="22" customHeight="1">
      <c r="B207" s="115"/>
      <c r="C207" s="111"/>
      <c r="D207" s="111"/>
      <c r="E207" s="111"/>
      <c r="F207" s="111"/>
      <c r="G207" s="111"/>
      <c r="H207" s="111"/>
      <c r="I207" s="111"/>
      <c r="J207" s="111"/>
      <c r="K207" s="111"/>
    </row>
    <row r="208" spans="2:11" ht="22" customHeight="1">
      <c r="B208" s="115"/>
      <c r="C208" s="111"/>
      <c r="D208" s="111"/>
      <c r="E208" s="111"/>
      <c r="F208" s="111"/>
      <c r="G208" s="111"/>
      <c r="H208" s="111"/>
      <c r="I208" s="111"/>
      <c r="J208" s="111"/>
      <c r="K208" s="111"/>
    </row>
    <row r="209" spans="2:11" ht="22" customHeight="1">
      <c r="B209" s="115"/>
      <c r="C209" s="111"/>
      <c r="D209" s="111"/>
      <c r="E209" s="111"/>
      <c r="F209" s="111"/>
      <c r="G209" s="111"/>
      <c r="H209" s="111"/>
      <c r="I209" s="111"/>
      <c r="J209" s="111"/>
      <c r="K209" s="111"/>
    </row>
    <row r="210" spans="2:11" ht="22" customHeight="1">
      <c r="B210" s="115"/>
      <c r="C210" s="111"/>
      <c r="D210" s="111"/>
      <c r="E210" s="111"/>
      <c r="F210" s="111"/>
      <c r="G210" s="111"/>
      <c r="H210" s="111"/>
      <c r="I210" s="111"/>
      <c r="J210" s="111"/>
      <c r="K210" s="111"/>
    </row>
    <row r="211" spans="2:11" ht="22" customHeight="1">
      <c r="B211" s="114"/>
      <c r="C211" s="43"/>
      <c r="D211" s="32"/>
      <c r="E211" s="32"/>
      <c r="F211" s="44"/>
      <c r="G211" s="112"/>
      <c r="H211" s="45"/>
      <c r="I211" s="35"/>
      <c r="J211" s="34"/>
      <c r="K211" s="180"/>
    </row>
    <row r="212" spans="2:11" ht="22" customHeight="1">
      <c r="B212" s="114"/>
      <c r="C212" s="43"/>
      <c r="D212" s="32"/>
      <c r="E212" s="44"/>
      <c r="F212" s="44"/>
      <c r="G212" s="112"/>
      <c r="H212" s="45"/>
      <c r="I212" s="35"/>
      <c r="J212" s="46"/>
      <c r="K212" s="180"/>
    </row>
    <row r="213" spans="2:11" ht="22" customHeight="1">
      <c r="B213" s="114"/>
      <c r="C213" s="43"/>
      <c r="D213" s="44"/>
      <c r="E213" s="44"/>
      <c r="F213" s="44"/>
      <c r="G213" s="112"/>
      <c r="H213" s="45"/>
      <c r="I213" s="35"/>
      <c r="J213" s="34"/>
      <c r="K213" s="180"/>
    </row>
    <row r="214" spans="2:11" ht="22" customHeight="1">
      <c r="B214" s="114"/>
      <c r="C214" s="43"/>
      <c r="D214" s="44"/>
      <c r="E214" s="44"/>
      <c r="F214" s="44"/>
      <c r="G214" s="112"/>
      <c r="H214" s="45"/>
      <c r="I214" s="35"/>
      <c r="J214" s="34"/>
      <c r="K214" s="180"/>
    </row>
    <row r="215" spans="2:11" ht="22" customHeight="1">
      <c r="B215" s="114"/>
      <c r="C215" s="43"/>
      <c r="D215" s="44"/>
      <c r="E215" s="44"/>
      <c r="F215" s="44"/>
      <c r="G215" s="112"/>
      <c r="H215" s="45"/>
      <c r="I215" s="35"/>
      <c r="J215" s="34"/>
      <c r="K215" s="180"/>
    </row>
    <row r="216" spans="2:11" ht="22" customHeight="1">
      <c r="B216" s="114"/>
      <c r="C216" s="43"/>
      <c r="D216" s="44"/>
      <c r="E216" s="44"/>
      <c r="F216" s="44"/>
      <c r="G216" s="112"/>
      <c r="H216" s="45"/>
      <c r="I216" s="47"/>
      <c r="J216" s="34"/>
      <c r="K216" s="180"/>
    </row>
    <row r="217" spans="2:11" ht="22" customHeight="1">
      <c r="B217" s="114"/>
      <c r="C217" s="43"/>
      <c r="D217" s="44"/>
      <c r="E217" s="44"/>
      <c r="F217" s="44"/>
      <c r="G217" s="112"/>
      <c r="H217" s="45"/>
      <c r="I217" s="47"/>
      <c r="J217" s="41"/>
      <c r="K217" s="180"/>
    </row>
    <row r="218" spans="2:11" ht="22" customHeight="1">
      <c r="B218" s="114"/>
      <c r="C218" s="43"/>
      <c r="D218" s="44"/>
      <c r="E218" s="44"/>
      <c r="F218" s="44"/>
      <c r="G218" s="112"/>
      <c r="H218" s="45"/>
      <c r="I218" s="47"/>
      <c r="J218" s="41"/>
      <c r="K218" s="180"/>
    </row>
    <row r="219" spans="2:11" ht="22" customHeight="1">
      <c r="B219" s="114"/>
      <c r="C219" s="43"/>
      <c r="D219" s="44"/>
      <c r="E219" s="44"/>
      <c r="F219" s="44"/>
      <c r="G219" s="112"/>
      <c r="H219" s="45"/>
      <c r="I219" s="47"/>
      <c r="J219" s="41"/>
      <c r="K219" s="180"/>
    </row>
    <row r="220" spans="2:11" ht="22" customHeight="1">
      <c r="B220" s="114"/>
      <c r="C220" s="43"/>
      <c r="D220" s="44"/>
      <c r="E220" s="44"/>
      <c r="F220" s="44"/>
      <c r="G220" s="112"/>
      <c r="H220" s="45"/>
      <c r="I220" s="47"/>
      <c r="J220" s="41"/>
      <c r="K220" s="180"/>
    </row>
    <row r="221" spans="2:11" ht="22" customHeight="1">
      <c r="B221" s="114"/>
      <c r="C221" s="43"/>
      <c r="D221" s="44"/>
      <c r="E221" s="44"/>
      <c r="F221" s="44"/>
      <c r="G221" s="112"/>
      <c r="H221" s="45"/>
      <c r="I221" s="47"/>
      <c r="J221" s="41"/>
      <c r="K221" s="180"/>
    </row>
    <row r="222" spans="2:11" ht="22" customHeight="1">
      <c r="B222" s="114"/>
      <c r="C222" s="43"/>
      <c r="D222" s="44"/>
      <c r="E222" s="44"/>
      <c r="F222" s="44"/>
      <c r="G222" s="112"/>
      <c r="H222" s="45"/>
      <c r="I222" s="47"/>
      <c r="J222" s="41"/>
      <c r="K222" s="42"/>
    </row>
    <row r="223" spans="2:11" ht="22" customHeight="1">
      <c r="B223" s="114"/>
      <c r="C223" s="43"/>
      <c r="D223" s="44"/>
      <c r="E223" s="44"/>
      <c r="F223" s="44"/>
      <c r="G223" s="112"/>
      <c r="H223" s="45"/>
      <c r="I223" s="47"/>
      <c r="J223" s="41"/>
      <c r="K223" s="42"/>
    </row>
    <row r="224" spans="2:11" ht="22" customHeight="1">
      <c r="B224" s="114"/>
      <c r="C224" s="43"/>
      <c r="D224" s="44"/>
      <c r="E224" s="44"/>
      <c r="F224" s="44"/>
      <c r="G224" s="112"/>
      <c r="H224" s="45"/>
      <c r="I224" s="47"/>
      <c r="J224" s="41"/>
      <c r="K224" s="42"/>
    </row>
    <row r="225" spans="2:11" ht="22" customHeight="1">
      <c r="B225" s="114"/>
      <c r="C225" s="43"/>
      <c r="D225" s="44"/>
      <c r="E225" s="44"/>
      <c r="F225" s="44"/>
      <c r="G225" s="112"/>
      <c r="H225" s="45"/>
      <c r="I225" s="47"/>
      <c r="J225" s="41"/>
      <c r="K225" s="42"/>
    </row>
    <row r="226" spans="2:11" ht="22" customHeight="1">
      <c r="B226" s="114"/>
      <c r="C226" s="43"/>
      <c r="D226" s="44"/>
      <c r="E226" s="44"/>
      <c r="F226" s="44"/>
      <c r="G226" s="112"/>
      <c r="H226" s="45"/>
      <c r="I226" s="47"/>
      <c r="J226" s="41"/>
      <c r="K226" s="42"/>
    </row>
    <row r="227" spans="2:11" ht="22" customHeight="1">
      <c r="B227" s="114"/>
      <c r="C227" s="43"/>
      <c r="D227" s="44"/>
      <c r="E227" s="44"/>
      <c r="F227" s="44"/>
      <c r="G227" s="112"/>
      <c r="H227" s="45"/>
      <c r="I227" s="47"/>
      <c r="J227" s="41"/>
      <c r="K227" s="42"/>
    </row>
    <row r="228" spans="2:11" ht="22" customHeight="1">
      <c r="B228" s="114"/>
      <c r="C228" s="43"/>
      <c r="D228" s="44"/>
      <c r="E228" s="44"/>
      <c r="F228" s="44"/>
      <c r="G228" s="112"/>
      <c r="H228" s="45"/>
      <c r="I228" s="40"/>
      <c r="J228" s="178"/>
      <c r="K228" s="179"/>
    </row>
    <row r="229" spans="2:11" ht="22" customHeight="1">
      <c r="B229" s="114"/>
      <c r="C229" s="43"/>
      <c r="D229" s="44"/>
      <c r="E229" s="44"/>
      <c r="F229" s="44"/>
      <c r="G229" s="112"/>
      <c r="H229" s="45"/>
      <c r="I229" s="40"/>
      <c r="J229" s="178"/>
      <c r="K229" s="179"/>
    </row>
    <row r="230" spans="2:11" ht="22" customHeight="1">
      <c r="B230" s="114"/>
      <c r="C230" s="43"/>
      <c r="D230" s="44"/>
      <c r="E230" s="44"/>
      <c r="F230" s="44"/>
      <c r="G230" s="112"/>
      <c r="H230" s="45"/>
      <c r="I230" s="40"/>
      <c r="J230" s="178"/>
      <c r="K230" s="179"/>
    </row>
    <row r="231" spans="2:11" ht="22" customHeight="1">
      <c r="B231" s="114"/>
      <c r="C231" s="43"/>
      <c r="D231" s="44"/>
      <c r="E231" s="44"/>
      <c r="F231" s="44"/>
      <c r="G231" s="112"/>
      <c r="H231" s="45"/>
      <c r="I231" s="40"/>
      <c r="J231" s="178"/>
      <c r="K231" s="179"/>
    </row>
    <row r="232" spans="2:11" ht="22" customHeight="1">
      <c r="B232" s="114"/>
      <c r="C232" s="43"/>
      <c r="D232" s="44"/>
      <c r="E232" s="44"/>
      <c r="F232" s="44"/>
      <c r="G232" s="112"/>
      <c r="H232" s="45"/>
      <c r="I232" s="40"/>
      <c r="J232" s="178"/>
      <c r="K232" s="179"/>
    </row>
    <row r="233" spans="2:11" ht="22" customHeight="1">
      <c r="B233" s="114"/>
      <c r="C233" s="43"/>
      <c r="D233" s="44"/>
      <c r="E233" s="44"/>
      <c r="F233" s="44"/>
      <c r="G233" s="112"/>
      <c r="H233" s="45"/>
      <c r="I233" s="40"/>
      <c r="J233" s="178"/>
      <c r="K233" s="179"/>
    </row>
    <row r="234" spans="2:11" ht="22" customHeight="1">
      <c r="B234" s="114"/>
      <c r="C234" s="43"/>
      <c r="D234" s="44"/>
      <c r="E234" s="44"/>
      <c r="F234" s="44"/>
      <c r="G234" s="112"/>
      <c r="H234" s="45"/>
      <c r="I234" s="40"/>
      <c r="J234" s="178"/>
      <c r="K234" s="179"/>
    </row>
    <row r="235" spans="2:11" ht="22" customHeight="1">
      <c r="B235" s="114"/>
      <c r="C235" s="43"/>
      <c r="D235" s="44"/>
      <c r="E235" s="44"/>
      <c r="F235" s="44"/>
      <c r="G235" s="112"/>
      <c r="H235" s="45"/>
      <c r="I235" s="40"/>
      <c r="J235" s="178"/>
      <c r="K235" s="179"/>
    </row>
    <row r="236" spans="2:11" ht="22" customHeight="1">
      <c r="B236" s="114"/>
      <c r="C236" s="43"/>
      <c r="D236" s="44"/>
      <c r="E236" s="44"/>
      <c r="F236" s="44"/>
      <c r="G236" s="112"/>
      <c r="H236" s="45"/>
      <c r="I236" s="40"/>
      <c r="J236" s="178"/>
      <c r="K236" s="179"/>
    </row>
    <row r="237" spans="2:11" ht="22" customHeight="1">
      <c r="B237" s="114"/>
      <c r="C237" s="43"/>
      <c r="D237" s="44"/>
      <c r="E237" s="44"/>
      <c r="F237" s="44"/>
      <c r="G237" s="112"/>
      <c r="H237" s="45"/>
      <c r="I237" s="40"/>
      <c r="J237" s="178"/>
      <c r="K237" s="179"/>
    </row>
    <row r="238" spans="2:11" ht="22" customHeight="1">
      <c r="B238" s="114"/>
      <c r="C238" s="43"/>
      <c r="D238" s="44"/>
      <c r="E238" s="44"/>
      <c r="F238" s="44"/>
      <c r="G238" s="112"/>
      <c r="H238" s="45"/>
      <c r="I238" s="40"/>
      <c r="J238" s="178"/>
      <c r="K238" s="179"/>
    </row>
    <row r="239" spans="2:11" ht="22" customHeight="1">
      <c r="B239" s="114"/>
      <c r="C239" s="43"/>
      <c r="D239" s="44"/>
      <c r="E239" s="44"/>
      <c r="F239" s="44"/>
      <c r="G239" s="112"/>
      <c r="H239" s="45"/>
      <c r="I239" s="40"/>
      <c r="J239" s="178"/>
      <c r="K239" s="179"/>
    </row>
    <row r="240" spans="2:11" ht="22" customHeight="1">
      <c r="B240" s="114"/>
      <c r="C240" s="43"/>
      <c r="D240" s="44"/>
      <c r="E240" s="44"/>
      <c r="F240" s="44"/>
      <c r="G240" s="112"/>
      <c r="H240" s="45"/>
      <c r="I240" s="40"/>
      <c r="J240" s="178"/>
      <c r="K240" s="179"/>
    </row>
    <row r="241" spans="2:11" ht="22" customHeight="1">
      <c r="B241" s="114"/>
      <c r="C241" s="43"/>
      <c r="D241" s="44"/>
      <c r="E241" s="44"/>
      <c r="F241" s="44"/>
      <c r="G241" s="112"/>
      <c r="H241" s="45"/>
      <c r="I241" s="40"/>
      <c r="J241" s="178"/>
      <c r="K241" s="179"/>
    </row>
    <row r="242" spans="2:11" ht="22" customHeight="1">
      <c r="B242" s="114"/>
      <c r="C242" s="43"/>
      <c r="D242" s="44"/>
      <c r="E242" s="44"/>
      <c r="F242" s="44"/>
      <c r="G242" s="112"/>
      <c r="H242" s="45"/>
      <c r="I242" s="40"/>
      <c r="J242" s="178"/>
      <c r="K242" s="179"/>
    </row>
    <row r="243" spans="2:11" ht="22" customHeight="1">
      <c r="B243" s="114"/>
      <c r="C243" s="43"/>
      <c r="D243" s="44"/>
      <c r="E243" s="44"/>
      <c r="F243" s="44"/>
      <c r="G243" s="112"/>
      <c r="H243" s="45"/>
      <c r="I243" s="40"/>
      <c r="J243" s="178"/>
      <c r="K243" s="179"/>
    </row>
    <row r="244" spans="2:11" ht="22" customHeight="1">
      <c r="B244" s="114"/>
      <c r="C244" s="48"/>
      <c r="D244" s="44"/>
      <c r="E244" s="32"/>
      <c r="F244" s="44"/>
      <c r="G244" s="112"/>
      <c r="H244" s="45"/>
      <c r="I244" s="40"/>
      <c r="J244" s="178"/>
      <c r="K244" s="179"/>
    </row>
    <row r="245" spans="2:11" ht="22" customHeight="1">
      <c r="B245" s="114"/>
      <c r="C245" s="48"/>
      <c r="D245" s="32"/>
      <c r="E245" s="32"/>
      <c r="F245" s="44"/>
      <c r="G245" s="112"/>
      <c r="H245" s="45"/>
      <c r="I245" s="40"/>
      <c r="J245" s="178"/>
      <c r="K245" s="179"/>
    </row>
    <row r="246" spans="2:11" ht="22" customHeight="1">
      <c r="B246" s="114"/>
      <c r="C246" s="48"/>
      <c r="D246" s="32"/>
      <c r="E246" s="32"/>
      <c r="F246" s="44"/>
      <c r="G246" s="112"/>
      <c r="H246" s="45"/>
      <c r="I246" s="40"/>
      <c r="J246" s="178"/>
      <c r="K246" s="179"/>
    </row>
    <row r="247" spans="2:11" ht="22" customHeight="1">
      <c r="B247" s="114"/>
      <c r="C247" s="48"/>
      <c r="D247" s="32"/>
      <c r="E247" s="32"/>
      <c r="F247" s="44"/>
      <c r="G247" s="112"/>
      <c r="H247" s="45"/>
      <c r="I247" s="40"/>
      <c r="J247" s="178"/>
      <c r="K247" s="179"/>
    </row>
    <row r="248" spans="2:11" ht="22" customHeight="1">
      <c r="B248" s="114"/>
      <c r="C248" s="48"/>
      <c r="D248" s="32"/>
      <c r="E248" s="32"/>
      <c r="F248" s="44"/>
      <c r="G248" s="112"/>
      <c r="H248" s="45"/>
      <c r="I248" s="40"/>
      <c r="J248" s="178"/>
      <c r="K248" s="179"/>
    </row>
    <row r="249" spans="2:11" ht="22" customHeight="1">
      <c r="B249" s="114"/>
      <c r="C249" s="48"/>
      <c r="D249" s="32"/>
      <c r="E249" s="32"/>
      <c r="F249" s="44"/>
      <c r="G249" s="112"/>
      <c r="H249" s="45"/>
      <c r="I249" s="40"/>
      <c r="J249" s="178"/>
      <c r="K249" s="179"/>
    </row>
    <row r="250" spans="2:11" ht="22" customHeight="1">
      <c r="B250" s="114"/>
      <c r="C250" s="48"/>
      <c r="D250" s="32"/>
      <c r="E250" s="32"/>
      <c r="F250" s="44"/>
      <c r="G250" s="112"/>
      <c r="H250" s="45"/>
      <c r="I250" s="40"/>
      <c r="J250" s="178"/>
      <c r="K250" s="179"/>
    </row>
    <row r="251" spans="2:11" ht="22" customHeight="1">
      <c r="B251" s="114"/>
      <c r="C251" s="48"/>
      <c r="D251" s="32"/>
      <c r="E251" s="32"/>
      <c r="F251" s="44"/>
      <c r="G251" s="112"/>
      <c r="H251" s="45"/>
      <c r="I251" s="40"/>
      <c r="J251" s="178"/>
      <c r="K251" s="179"/>
    </row>
    <row r="252" spans="2:11" ht="22" customHeight="1">
      <c r="B252" s="114"/>
      <c r="C252" s="48"/>
      <c r="D252" s="32"/>
      <c r="E252" s="32"/>
      <c r="F252" s="44"/>
      <c r="G252" s="112"/>
      <c r="H252" s="45"/>
      <c r="I252" s="40"/>
      <c r="J252" s="178"/>
      <c r="K252" s="179"/>
    </row>
    <row r="253" spans="2:11" ht="22" customHeight="1">
      <c r="B253" s="114"/>
      <c r="C253" s="48"/>
      <c r="D253" s="32"/>
      <c r="E253" s="32"/>
      <c r="F253" s="44"/>
      <c r="G253" s="112"/>
      <c r="H253" s="45"/>
      <c r="I253" s="40"/>
      <c r="J253" s="178"/>
      <c r="K253" s="179"/>
    </row>
    <row r="254" spans="2:11" ht="22" customHeight="1">
      <c r="B254" s="114"/>
      <c r="C254" s="48"/>
      <c r="D254" s="32"/>
      <c r="E254" s="32"/>
      <c r="F254" s="44"/>
      <c r="G254" s="112"/>
      <c r="H254" s="45"/>
      <c r="I254" s="40"/>
      <c r="J254" s="178"/>
      <c r="K254" s="179"/>
    </row>
    <row r="255" spans="2:11" ht="22" customHeight="1">
      <c r="B255" s="114"/>
      <c r="C255" s="48"/>
      <c r="D255" s="32"/>
      <c r="E255" s="32"/>
      <c r="F255" s="44"/>
      <c r="G255" s="112"/>
      <c r="H255" s="45"/>
      <c r="I255" s="40"/>
      <c r="J255" s="178"/>
      <c r="K255" s="179"/>
    </row>
    <row r="256" spans="2:11" ht="22" customHeight="1">
      <c r="B256" s="114"/>
      <c r="C256" s="32"/>
      <c r="D256" s="32"/>
      <c r="E256" s="32"/>
      <c r="F256" s="44"/>
      <c r="G256" s="112"/>
      <c r="H256" s="45"/>
      <c r="I256" s="40"/>
      <c r="J256" s="178"/>
      <c r="K256" s="179"/>
    </row>
    <row r="257" spans="2:11" ht="22" customHeight="1">
      <c r="B257" s="114"/>
      <c r="C257" s="32"/>
      <c r="D257" s="32"/>
      <c r="E257" s="32"/>
      <c r="F257" s="44"/>
      <c r="G257" s="112"/>
      <c r="H257" s="45"/>
      <c r="I257" s="40"/>
      <c r="J257" s="178"/>
      <c r="K257" s="179"/>
    </row>
    <row r="258" spans="2:11" ht="22" customHeight="1">
      <c r="B258" s="114"/>
      <c r="C258" s="32"/>
      <c r="D258" s="32"/>
      <c r="E258" s="32"/>
      <c r="F258" s="44"/>
      <c r="G258" s="112"/>
      <c r="H258" s="45"/>
      <c r="I258" s="40"/>
      <c r="J258" s="32"/>
      <c r="K258" s="32"/>
    </row>
    <row r="259" spans="2:11" ht="22" customHeight="1">
      <c r="B259" s="114"/>
      <c r="C259" s="32"/>
      <c r="D259" s="32"/>
      <c r="E259" s="32"/>
      <c r="F259" s="44"/>
      <c r="G259" s="112"/>
      <c r="H259" s="45"/>
      <c r="I259" s="40"/>
      <c r="J259" s="32"/>
      <c r="K259" s="32"/>
    </row>
    <row r="260" spans="2:11" ht="22" customHeight="1">
      <c r="B260" s="114"/>
      <c r="C260" s="32"/>
      <c r="D260" s="32"/>
      <c r="E260" s="32"/>
      <c r="F260" s="32"/>
      <c r="G260" s="112"/>
      <c r="H260" s="35"/>
      <c r="I260" s="40"/>
      <c r="J260" s="165"/>
      <c r="K260" s="165"/>
    </row>
    <row r="261" spans="2:11" ht="22" customHeight="1">
      <c r="B261" s="114"/>
      <c r="C261" s="32"/>
      <c r="D261" s="32"/>
      <c r="E261" s="32"/>
      <c r="F261" s="44"/>
      <c r="G261" s="112"/>
      <c r="H261" s="35"/>
      <c r="I261" s="40"/>
      <c r="J261" s="165"/>
      <c r="K261" s="165"/>
    </row>
    <row r="262" spans="2:11" ht="22" customHeight="1">
      <c r="B262" s="114"/>
      <c r="C262" s="32"/>
      <c r="D262" s="32"/>
      <c r="E262" s="32"/>
      <c r="F262" s="44"/>
      <c r="G262" s="112"/>
      <c r="H262" s="35"/>
      <c r="I262" s="40"/>
      <c r="J262" s="165"/>
      <c r="K262" s="165"/>
    </row>
    <row r="263" spans="2:11" ht="22" customHeight="1">
      <c r="B263" s="114"/>
      <c r="C263" s="32"/>
      <c r="D263" s="32"/>
      <c r="E263" s="32"/>
      <c r="F263" s="32"/>
      <c r="G263" s="112"/>
      <c r="H263" s="32"/>
      <c r="I263" s="40"/>
      <c r="J263" s="165"/>
      <c r="K263" s="165"/>
    </row>
    <row r="264" spans="2:11" ht="22" customHeight="1">
      <c r="B264" s="114"/>
      <c r="C264" s="32"/>
      <c r="D264" s="32"/>
      <c r="E264" s="32"/>
      <c r="F264" s="32"/>
      <c r="G264" s="112"/>
      <c r="H264" s="32"/>
      <c r="I264" s="40"/>
      <c r="J264" s="46"/>
      <c r="K264" s="46"/>
    </row>
    <row r="265" spans="2:11" ht="22" customHeight="1">
      <c r="B265" s="114"/>
      <c r="C265" s="32"/>
      <c r="D265" s="32"/>
      <c r="E265" s="32"/>
      <c r="F265" s="32"/>
      <c r="G265" s="112"/>
      <c r="H265" s="32"/>
      <c r="I265" s="40"/>
      <c r="J265" s="46"/>
      <c r="K265" s="46"/>
    </row>
    <row r="266" spans="2:11" ht="22" customHeight="1">
      <c r="B266" s="114"/>
      <c r="C266" s="32"/>
      <c r="D266" s="32"/>
      <c r="E266" s="32"/>
      <c r="F266" s="32"/>
      <c r="G266" s="112"/>
      <c r="H266" s="32"/>
      <c r="I266" s="40"/>
      <c r="J266" s="46"/>
      <c r="K266" s="46"/>
    </row>
    <row r="267" spans="2:11" ht="22" customHeight="1">
      <c r="B267" s="114"/>
      <c r="C267" s="32"/>
      <c r="D267" s="32"/>
      <c r="E267" s="32"/>
      <c r="F267" s="32"/>
      <c r="G267" s="112"/>
      <c r="H267" s="32"/>
      <c r="I267" s="40"/>
      <c r="J267" s="46"/>
      <c r="K267" s="46"/>
    </row>
    <row r="268" spans="2:11" ht="22" customHeight="1">
      <c r="B268" s="114"/>
      <c r="C268" s="32"/>
      <c r="D268" s="32"/>
      <c r="E268" s="32"/>
      <c r="F268" s="32"/>
      <c r="G268" s="112"/>
      <c r="H268" s="32"/>
      <c r="I268" s="40"/>
      <c r="J268" s="46"/>
      <c r="K268" s="46"/>
    </row>
    <row r="269" spans="2:11" ht="22" customHeight="1">
      <c r="B269" s="114"/>
      <c r="C269" s="32"/>
      <c r="D269" s="32"/>
      <c r="E269" s="32"/>
      <c r="F269" s="32"/>
      <c r="G269" s="112"/>
      <c r="H269" s="32"/>
      <c r="I269" s="40"/>
      <c r="J269" s="46"/>
      <c r="K269" s="46"/>
    </row>
    <row r="270" spans="2:11" ht="22" customHeight="1">
      <c r="B270" s="114"/>
      <c r="C270" s="32"/>
      <c r="D270" s="32"/>
      <c r="E270" s="32"/>
      <c r="F270" s="32"/>
      <c r="G270" s="112"/>
      <c r="H270" s="32"/>
      <c r="I270" s="40"/>
      <c r="J270" s="46"/>
      <c r="K270" s="46"/>
    </row>
    <row r="271" spans="2:11" ht="22" customHeight="1">
      <c r="B271" s="114"/>
      <c r="C271" s="32"/>
      <c r="D271" s="32"/>
      <c r="E271" s="32"/>
      <c r="F271" s="32"/>
      <c r="G271" s="112"/>
      <c r="H271" s="32"/>
      <c r="I271" s="40"/>
      <c r="J271" s="46"/>
      <c r="K271" s="46"/>
    </row>
    <row r="272" spans="2:11" ht="22" customHeight="1">
      <c r="B272" s="114"/>
      <c r="C272" s="32"/>
      <c r="D272" s="32"/>
      <c r="E272" s="32"/>
      <c r="F272" s="32"/>
      <c r="G272" s="112"/>
      <c r="H272" s="32"/>
      <c r="I272" s="40"/>
      <c r="J272" s="46"/>
      <c r="K272" s="46"/>
    </row>
    <row r="273" spans="2:11" ht="22" customHeight="1">
      <c r="B273" s="114"/>
      <c r="C273" s="32"/>
      <c r="D273" s="32"/>
      <c r="E273" s="32"/>
      <c r="F273" s="32"/>
      <c r="G273" s="112"/>
      <c r="H273" s="32"/>
      <c r="I273" s="40"/>
      <c r="J273" s="46"/>
      <c r="K273" s="46"/>
    </row>
    <row r="274" spans="2:11" ht="22" customHeight="1">
      <c r="B274" s="114"/>
      <c r="C274" s="32"/>
      <c r="D274" s="32"/>
      <c r="E274" s="32"/>
      <c r="F274" s="32"/>
      <c r="G274" s="112"/>
      <c r="H274" s="32"/>
      <c r="I274" s="40"/>
      <c r="J274" s="46"/>
      <c r="K274" s="46"/>
    </row>
    <row r="275" spans="2:11" ht="22" customHeight="1">
      <c r="B275" s="114"/>
      <c r="C275" s="32"/>
      <c r="D275" s="32"/>
      <c r="E275" s="32"/>
      <c r="F275" s="32"/>
      <c r="G275" s="112"/>
      <c r="H275" s="32"/>
      <c r="I275" s="40"/>
      <c r="J275" s="46"/>
      <c r="K275" s="46"/>
    </row>
    <row r="276" spans="2:11" ht="22" customHeight="1">
      <c r="B276" s="114"/>
      <c r="C276" s="32"/>
      <c r="D276" s="32"/>
      <c r="E276" s="32"/>
      <c r="F276" s="32"/>
      <c r="G276" s="112"/>
      <c r="H276" s="32"/>
      <c r="I276" s="40"/>
      <c r="J276" s="46"/>
      <c r="K276" s="46"/>
    </row>
    <row r="277" spans="2:11" ht="22" customHeight="1">
      <c r="B277" s="114"/>
      <c r="C277" s="32"/>
      <c r="D277" s="32"/>
      <c r="E277" s="32"/>
      <c r="F277" s="32"/>
      <c r="G277" s="112"/>
      <c r="H277" s="32"/>
      <c r="I277" s="40"/>
      <c r="J277" s="46"/>
      <c r="K277" s="46"/>
    </row>
    <row r="278" spans="2:11" ht="22" customHeight="1">
      <c r="B278" s="114"/>
      <c r="C278" s="32"/>
      <c r="D278" s="32"/>
      <c r="E278" s="32"/>
      <c r="F278" s="32"/>
      <c r="G278" s="112"/>
      <c r="H278" s="32"/>
      <c r="I278" s="40"/>
      <c r="J278" s="46"/>
      <c r="K278" s="46"/>
    </row>
    <row r="279" spans="2:11" ht="22" customHeight="1">
      <c r="B279" s="114"/>
      <c r="C279" s="32"/>
      <c r="D279" s="32"/>
      <c r="E279" s="32"/>
      <c r="F279" s="32"/>
      <c r="G279" s="112"/>
      <c r="H279" s="32"/>
      <c r="I279" s="40"/>
      <c r="J279" s="46"/>
      <c r="K279" s="46"/>
    </row>
    <row r="280" spans="2:11" ht="22" customHeight="1">
      <c r="B280" s="114"/>
      <c r="C280" s="32"/>
      <c r="D280" s="32"/>
      <c r="E280" s="32"/>
      <c r="F280" s="32"/>
      <c r="G280" s="112"/>
      <c r="H280" s="32"/>
      <c r="I280" s="40"/>
      <c r="J280" s="46"/>
      <c r="K280" s="46"/>
    </row>
    <row r="281" spans="2:11" ht="22" customHeight="1">
      <c r="B281" s="114"/>
      <c r="C281" s="32"/>
      <c r="D281" s="32"/>
      <c r="E281" s="32"/>
      <c r="F281" s="32"/>
      <c r="G281" s="112"/>
      <c r="H281" s="32"/>
      <c r="I281" s="40"/>
      <c r="J281" s="46"/>
      <c r="K281" s="46"/>
    </row>
    <row r="282" spans="2:11" ht="22" customHeight="1">
      <c r="B282" s="114"/>
      <c r="C282" s="32"/>
      <c r="D282" s="32"/>
      <c r="E282" s="32"/>
      <c r="F282" s="32"/>
      <c r="G282" s="112"/>
      <c r="H282" s="32"/>
      <c r="I282" s="40"/>
      <c r="J282" s="46"/>
      <c r="K282" s="46"/>
    </row>
    <row r="283" spans="2:11" ht="22" customHeight="1">
      <c r="B283" s="114"/>
      <c r="C283" s="32"/>
      <c r="D283" s="32"/>
      <c r="E283" s="32"/>
      <c r="F283" s="32"/>
      <c r="G283" s="112"/>
      <c r="H283" s="32"/>
      <c r="I283" s="40"/>
      <c r="J283" s="46"/>
      <c r="K283" s="46"/>
    </row>
    <row r="284" spans="2:11" ht="22" customHeight="1">
      <c r="B284" s="114"/>
      <c r="C284" s="32"/>
      <c r="D284" s="32"/>
      <c r="E284" s="32"/>
      <c r="F284" s="32"/>
      <c r="G284" s="112"/>
      <c r="H284" s="32"/>
      <c r="I284" s="40"/>
      <c r="J284" s="46"/>
      <c r="K284" s="46"/>
    </row>
    <row r="285" spans="2:11" ht="22" customHeight="1">
      <c r="B285" s="114"/>
      <c r="C285" s="32"/>
      <c r="D285" s="32"/>
      <c r="E285" s="32"/>
      <c r="F285" s="32"/>
      <c r="G285" s="112"/>
      <c r="H285" s="32"/>
      <c r="I285" s="40"/>
      <c r="J285" s="46"/>
      <c r="K285" s="46"/>
    </row>
    <row r="286" spans="2:11" ht="22" customHeight="1">
      <c r="B286" s="114"/>
      <c r="C286" s="32"/>
      <c r="D286" s="32"/>
      <c r="E286" s="32"/>
      <c r="F286" s="32"/>
      <c r="G286" s="112"/>
      <c r="H286" s="32"/>
      <c r="I286" s="40"/>
      <c r="J286" s="46"/>
      <c r="K286" s="46"/>
    </row>
    <row r="287" spans="2:11" ht="22" customHeight="1">
      <c r="B287" s="114"/>
      <c r="C287" s="32"/>
      <c r="D287" s="32"/>
      <c r="E287" s="32"/>
      <c r="F287" s="32"/>
      <c r="G287" s="112"/>
      <c r="H287" s="32"/>
      <c r="I287" s="40"/>
      <c r="J287" s="46"/>
      <c r="K287" s="46"/>
    </row>
    <row r="288" spans="2:11" ht="22" customHeight="1">
      <c r="B288" s="114"/>
      <c r="C288" s="32"/>
      <c r="D288" s="32"/>
      <c r="E288" s="32"/>
      <c r="F288" s="32"/>
      <c r="G288" s="112"/>
      <c r="H288" s="32"/>
      <c r="I288" s="40"/>
      <c r="J288" s="46"/>
      <c r="K288" s="46"/>
    </row>
    <row r="289" spans="2:11" ht="22" customHeight="1">
      <c r="B289" s="114"/>
      <c r="C289" s="32"/>
      <c r="D289" s="32"/>
      <c r="E289" s="32"/>
      <c r="F289" s="32"/>
      <c r="G289" s="112"/>
      <c r="H289" s="32"/>
      <c r="I289" s="40"/>
      <c r="J289" s="46"/>
      <c r="K289" s="46"/>
    </row>
    <row r="290" spans="2:11" ht="22" customHeight="1">
      <c r="B290" s="114"/>
      <c r="C290" s="32"/>
      <c r="D290" s="32"/>
      <c r="E290" s="32"/>
      <c r="F290" s="32"/>
      <c r="G290" s="112"/>
      <c r="H290" s="32"/>
      <c r="I290" s="40"/>
      <c r="J290" s="46"/>
      <c r="K290" s="46"/>
    </row>
    <row r="291" spans="2:11" ht="22" customHeight="1">
      <c r="B291" s="114"/>
      <c r="C291" s="32"/>
      <c r="D291" s="32"/>
      <c r="E291" s="32"/>
      <c r="F291" s="32"/>
      <c r="G291" s="112"/>
      <c r="H291" s="32"/>
      <c r="I291" s="40"/>
      <c r="J291" s="46"/>
      <c r="K291" s="46"/>
    </row>
    <row r="292" spans="2:11" ht="22" customHeight="1">
      <c r="B292" s="114"/>
      <c r="C292" s="32"/>
      <c r="D292" s="32"/>
      <c r="E292" s="32"/>
      <c r="F292" s="32"/>
      <c r="G292" s="112"/>
      <c r="H292" s="32"/>
      <c r="I292" s="40"/>
      <c r="J292" s="46"/>
      <c r="K292" s="46"/>
    </row>
    <row r="293" spans="2:11" ht="22" customHeight="1">
      <c r="B293" s="114"/>
      <c r="C293" s="32"/>
      <c r="D293" s="32"/>
      <c r="E293" s="32"/>
      <c r="F293" s="32"/>
      <c r="G293" s="112"/>
      <c r="H293" s="32"/>
      <c r="I293" s="40"/>
      <c r="J293" s="46"/>
      <c r="K293" s="46"/>
    </row>
    <row r="294" spans="2:11" ht="22" customHeight="1">
      <c r="B294" s="114"/>
      <c r="C294" s="32"/>
      <c r="D294" s="32"/>
      <c r="E294" s="32"/>
      <c r="F294" s="32"/>
      <c r="G294" s="112"/>
      <c r="H294" s="32"/>
      <c r="I294" s="40"/>
      <c r="J294" s="46"/>
      <c r="K294" s="46"/>
    </row>
    <row r="295" spans="2:11" ht="22" customHeight="1">
      <c r="B295" s="114"/>
      <c r="C295" s="32"/>
      <c r="D295" s="32"/>
      <c r="E295" s="32"/>
      <c r="F295" s="32"/>
      <c r="G295" s="112"/>
      <c r="H295" s="32"/>
      <c r="I295" s="40"/>
      <c r="J295" s="46"/>
      <c r="K295" s="46"/>
    </row>
    <row r="296" spans="2:11" ht="20.149999999999999" customHeight="1">
      <c r="B296" s="114"/>
      <c r="C296" s="32"/>
      <c r="D296" s="32"/>
      <c r="E296" s="32"/>
      <c r="F296" s="32"/>
      <c r="G296" s="112"/>
      <c r="H296" s="32"/>
      <c r="I296" s="40"/>
      <c r="J296" s="46"/>
      <c r="K296" s="46"/>
    </row>
    <row r="297" spans="2:11" ht="20.149999999999999" customHeight="1">
      <c r="B297" s="114"/>
      <c r="C297" s="32"/>
      <c r="D297" s="32"/>
      <c r="E297" s="32"/>
      <c r="F297" s="32"/>
      <c r="G297" s="112"/>
      <c r="H297" s="32"/>
      <c r="I297" s="40"/>
      <c r="J297" s="46"/>
      <c r="K297" s="46"/>
    </row>
    <row r="298" spans="2:11" ht="20.149999999999999" customHeight="1">
      <c r="B298" s="114"/>
      <c r="C298" s="32"/>
      <c r="D298" s="32"/>
      <c r="E298" s="32"/>
      <c r="F298" s="32"/>
      <c r="G298" s="112"/>
      <c r="H298" s="32"/>
      <c r="I298" s="40"/>
      <c r="J298" s="46"/>
      <c r="K298" s="46"/>
    </row>
    <row r="299" spans="2:11" ht="20.149999999999999" customHeight="1">
      <c r="B299" s="114"/>
      <c r="C299" s="32"/>
      <c r="D299" s="32"/>
      <c r="E299" s="32"/>
      <c r="F299" s="32"/>
      <c r="G299" s="112"/>
      <c r="H299" s="32"/>
      <c r="I299" s="40"/>
      <c r="J299" s="46"/>
      <c r="K299" s="46"/>
    </row>
    <row r="300" spans="2:11" ht="20.149999999999999" customHeight="1">
      <c r="B300" s="114"/>
      <c r="C300" s="32"/>
      <c r="D300" s="32"/>
      <c r="E300" s="32"/>
      <c r="F300" s="32"/>
      <c r="G300" s="112"/>
      <c r="H300" s="32"/>
      <c r="I300" s="40"/>
      <c r="J300" s="46"/>
      <c r="K300" s="46"/>
    </row>
    <row r="301" spans="2:11" ht="20.149999999999999" customHeight="1">
      <c r="B301" s="114"/>
      <c r="C301" s="32"/>
      <c r="D301" s="32"/>
      <c r="E301" s="32"/>
      <c r="F301" s="32"/>
      <c r="G301" s="112"/>
      <c r="H301" s="32"/>
      <c r="I301" s="40"/>
      <c r="J301" s="46"/>
      <c r="K301" s="46"/>
    </row>
    <row r="302" spans="2:11" ht="20.149999999999999" customHeight="1">
      <c r="B302" s="114"/>
      <c r="C302" s="32"/>
      <c r="D302" s="32"/>
      <c r="E302" s="32"/>
      <c r="F302" s="32"/>
      <c r="G302" s="112"/>
      <c r="H302" s="32"/>
      <c r="I302" s="40"/>
      <c r="J302" s="46"/>
      <c r="K302" s="46"/>
    </row>
    <row r="303" spans="2:11" ht="20.149999999999999" customHeight="1">
      <c r="B303" s="114"/>
      <c r="C303" s="32"/>
      <c r="D303" s="32"/>
      <c r="E303" s="32"/>
      <c r="F303" s="32"/>
      <c r="G303" s="112"/>
      <c r="H303" s="32"/>
      <c r="I303" s="40"/>
      <c r="J303" s="46"/>
      <c r="K303" s="46"/>
    </row>
    <row r="304" spans="2:11" ht="20.149999999999999" customHeight="1">
      <c r="B304" s="114"/>
      <c r="C304" s="32"/>
      <c r="D304" s="32"/>
      <c r="E304" s="32"/>
      <c r="F304" s="32"/>
      <c r="G304" s="112"/>
      <c r="H304" s="32"/>
      <c r="I304" s="40"/>
      <c r="J304" s="46"/>
      <c r="K304" s="46"/>
    </row>
    <row r="305" spans="2:11" ht="20.149999999999999" customHeight="1">
      <c r="B305" s="114"/>
      <c r="C305" s="32"/>
      <c r="D305" s="32"/>
      <c r="E305" s="32"/>
      <c r="F305" s="32"/>
      <c r="G305" s="112"/>
      <c r="H305" s="32"/>
      <c r="I305" s="40"/>
      <c r="J305" s="46"/>
      <c r="K305" s="46"/>
    </row>
    <row r="306" spans="2:11" ht="20.149999999999999" customHeight="1">
      <c r="B306" s="114"/>
      <c r="C306" s="32"/>
      <c r="D306" s="32"/>
      <c r="E306" s="32"/>
      <c r="F306" s="32"/>
      <c r="G306" s="112"/>
      <c r="H306" s="32"/>
      <c r="I306" s="40"/>
      <c r="J306" s="46"/>
      <c r="K306" s="46"/>
    </row>
    <row r="307" spans="2:11" ht="20.149999999999999" customHeight="1">
      <c r="B307" s="114"/>
      <c r="C307" s="32"/>
      <c r="D307" s="32"/>
      <c r="E307" s="32"/>
      <c r="F307" s="32"/>
      <c r="G307" s="112"/>
      <c r="H307" s="32"/>
      <c r="I307" s="40"/>
      <c r="J307" s="46"/>
      <c r="K307" s="46"/>
    </row>
    <row r="308" spans="2:11" ht="20.149999999999999" customHeight="1">
      <c r="B308" s="114"/>
      <c r="C308" s="32"/>
      <c r="D308" s="32"/>
      <c r="E308" s="32"/>
      <c r="F308" s="32"/>
      <c r="G308" s="112"/>
      <c r="H308" s="32"/>
      <c r="I308" s="40"/>
      <c r="J308" s="46"/>
      <c r="K308" s="46"/>
    </row>
    <row r="309" spans="2:11" ht="20.149999999999999" customHeight="1">
      <c r="B309" s="114"/>
      <c r="C309" s="32"/>
      <c r="D309" s="32"/>
      <c r="E309" s="32"/>
      <c r="F309" s="32"/>
      <c r="G309" s="112"/>
      <c r="H309" s="32"/>
      <c r="I309" s="40"/>
      <c r="J309" s="46"/>
      <c r="K309" s="46"/>
    </row>
    <row r="310" spans="2:11" ht="20.149999999999999" customHeight="1">
      <c r="B310" s="114"/>
      <c r="C310" s="32"/>
      <c r="D310" s="32"/>
      <c r="E310" s="32"/>
      <c r="F310" s="32"/>
      <c r="G310" s="112"/>
      <c r="H310" s="32"/>
      <c r="I310" s="40"/>
      <c r="J310" s="46"/>
      <c r="K310" s="46"/>
    </row>
    <row r="311" spans="2:11" ht="20.149999999999999" customHeight="1">
      <c r="B311" s="114"/>
      <c r="C311" s="32"/>
      <c r="D311" s="32"/>
      <c r="E311" s="32"/>
      <c r="F311" s="32"/>
      <c r="G311" s="112"/>
      <c r="H311" s="32"/>
      <c r="I311" s="40"/>
      <c r="J311" s="46"/>
      <c r="K311" s="46"/>
    </row>
    <row r="312" spans="2:11" ht="20.149999999999999" customHeight="1">
      <c r="B312" s="114"/>
      <c r="C312" s="32"/>
      <c r="D312" s="32"/>
      <c r="E312" s="32"/>
      <c r="F312" s="32"/>
      <c r="G312" s="112"/>
      <c r="H312" s="32"/>
      <c r="I312" s="40"/>
      <c r="J312" s="46"/>
      <c r="K312" s="46"/>
    </row>
    <row r="313" spans="2:11" ht="20.149999999999999" customHeight="1">
      <c r="B313" s="114"/>
      <c r="C313" s="32"/>
      <c r="D313" s="32"/>
      <c r="E313" s="32"/>
      <c r="F313" s="32"/>
      <c r="G313" s="112"/>
      <c r="H313" s="32"/>
      <c r="I313" s="40"/>
      <c r="J313" s="46"/>
      <c r="K313" s="46"/>
    </row>
    <row r="314" spans="2:11" ht="20.149999999999999" customHeight="1">
      <c r="B314" s="114"/>
      <c r="C314" s="32"/>
      <c r="D314" s="32"/>
      <c r="E314" s="32"/>
      <c r="F314" s="32"/>
      <c r="G314" s="112"/>
      <c r="H314" s="32"/>
      <c r="I314" s="40"/>
      <c r="J314" s="46"/>
      <c r="K314" s="46"/>
    </row>
    <row r="315" spans="2:11" ht="20.149999999999999" customHeight="1">
      <c r="B315" s="114"/>
      <c r="C315" s="32"/>
      <c r="D315" s="32"/>
      <c r="E315" s="32"/>
      <c r="F315" s="32"/>
      <c r="G315" s="112"/>
      <c r="H315" s="32"/>
      <c r="I315" s="40"/>
      <c r="J315" s="46"/>
      <c r="K315" s="46"/>
    </row>
    <row r="316" spans="2:11" ht="20.149999999999999" customHeight="1">
      <c r="B316" s="114"/>
      <c r="C316" s="32"/>
      <c r="D316" s="32"/>
      <c r="E316" s="32"/>
      <c r="F316" s="32"/>
      <c r="G316" s="112"/>
      <c r="H316" s="32"/>
      <c r="I316" s="40"/>
      <c r="J316" s="46"/>
      <c r="K316" s="46"/>
    </row>
    <row r="317" spans="2:11" ht="20.149999999999999" customHeight="1">
      <c r="B317" s="114"/>
      <c r="C317" s="32"/>
      <c r="D317" s="32"/>
      <c r="E317" s="32"/>
      <c r="F317" s="32"/>
      <c r="G317" s="112"/>
      <c r="H317" s="32"/>
      <c r="I317" s="40"/>
      <c r="J317" s="46"/>
      <c r="K317" s="46"/>
    </row>
    <row r="318" spans="2:11" ht="20.149999999999999" customHeight="1">
      <c r="B318" s="114"/>
      <c r="C318" s="32"/>
      <c r="D318" s="32"/>
      <c r="E318" s="32"/>
      <c r="F318" s="32"/>
      <c r="G318" s="112"/>
      <c r="H318" s="32"/>
      <c r="I318" s="40"/>
      <c r="J318" s="46"/>
      <c r="K318" s="46"/>
    </row>
    <row r="319" spans="2:11" ht="20.149999999999999" customHeight="1">
      <c r="B319" s="114"/>
      <c r="C319" s="32"/>
      <c r="D319" s="32"/>
      <c r="E319" s="32"/>
      <c r="F319" s="32"/>
      <c r="G319" s="112"/>
      <c r="H319" s="32"/>
      <c r="I319" s="40"/>
      <c r="J319" s="46"/>
      <c r="K319" s="46"/>
    </row>
    <row r="320" spans="2:11" ht="20.149999999999999" customHeight="1">
      <c r="B320" s="114"/>
      <c r="C320" s="32"/>
      <c r="D320" s="32"/>
      <c r="E320" s="32"/>
      <c r="F320" s="32"/>
      <c r="G320" s="112"/>
      <c r="H320" s="32"/>
      <c r="I320" s="40"/>
      <c r="J320" s="46"/>
      <c r="K320" s="46"/>
    </row>
    <row r="321" spans="2:11" ht="20.149999999999999" customHeight="1">
      <c r="B321" s="114"/>
      <c r="C321" s="32"/>
      <c r="D321" s="32"/>
      <c r="E321" s="32"/>
      <c r="F321" s="32"/>
      <c r="G321" s="112"/>
      <c r="H321" s="32"/>
      <c r="I321" s="40"/>
      <c r="J321" s="46"/>
      <c r="K321" s="46"/>
    </row>
    <row r="322" spans="2:11" ht="20.149999999999999" customHeight="1">
      <c r="B322" s="114"/>
      <c r="C322" s="32"/>
      <c r="D322" s="32"/>
      <c r="E322" s="32"/>
      <c r="F322" s="32"/>
      <c r="G322" s="112"/>
      <c r="H322" s="32"/>
      <c r="I322" s="40"/>
      <c r="J322" s="46"/>
      <c r="K322" s="46"/>
    </row>
    <row r="323" spans="2:11" ht="20.149999999999999" customHeight="1">
      <c r="B323" s="114"/>
      <c r="C323" s="32"/>
      <c r="D323" s="32"/>
      <c r="E323" s="32"/>
      <c r="F323" s="32"/>
      <c r="G323" s="112"/>
      <c r="H323" s="32"/>
      <c r="I323" s="40"/>
      <c r="J323" s="46"/>
      <c r="K323" s="46"/>
    </row>
    <row r="324" spans="2:11" ht="20.149999999999999" customHeight="1">
      <c r="B324" s="114"/>
      <c r="C324" s="32"/>
      <c r="D324" s="32"/>
      <c r="E324" s="32"/>
      <c r="F324" s="32"/>
      <c r="G324" s="112"/>
      <c r="H324" s="32"/>
      <c r="I324" s="40"/>
      <c r="J324" s="46"/>
      <c r="K324" s="46"/>
    </row>
    <row r="325" spans="2:11" ht="20.149999999999999" customHeight="1">
      <c r="B325" s="114"/>
      <c r="C325" s="32"/>
      <c r="D325" s="32"/>
      <c r="E325" s="32"/>
      <c r="F325" s="32"/>
      <c r="G325" s="112"/>
      <c r="H325" s="32"/>
      <c r="I325" s="40"/>
      <c r="J325" s="46"/>
      <c r="K325" s="46"/>
    </row>
    <row r="326" spans="2:11" ht="20.149999999999999" customHeight="1">
      <c r="B326" s="114"/>
      <c r="C326" s="32"/>
      <c r="D326" s="32"/>
      <c r="E326" s="32"/>
      <c r="F326" s="32"/>
      <c r="G326" s="112"/>
      <c r="H326" s="32"/>
      <c r="I326" s="40"/>
      <c r="J326" s="46"/>
      <c r="K326" s="46"/>
    </row>
    <row r="327" spans="2:11" ht="20.149999999999999" customHeight="1">
      <c r="B327" s="114"/>
      <c r="C327" s="32"/>
      <c r="D327" s="32"/>
      <c r="E327" s="32"/>
      <c r="F327" s="32"/>
      <c r="G327" s="112"/>
      <c r="H327" s="32"/>
      <c r="I327" s="40"/>
      <c r="J327" s="46"/>
      <c r="K327" s="46"/>
    </row>
    <row r="328" spans="2:11" ht="20.149999999999999" customHeight="1">
      <c r="B328" s="114"/>
      <c r="C328" s="32"/>
      <c r="D328" s="32"/>
      <c r="E328" s="32"/>
      <c r="F328" s="32"/>
      <c r="G328" s="112"/>
      <c r="H328" s="32"/>
      <c r="I328" s="40"/>
      <c r="J328" s="46"/>
      <c r="K328" s="46"/>
    </row>
    <row r="329" spans="2:11" ht="20.149999999999999" customHeight="1">
      <c r="B329" s="114"/>
      <c r="C329" s="32"/>
      <c r="D329" s="32"/>
      <c r="E329" s="32"/>
      <c r="F329" s="32"/>
      <c r="G329" s="112"/>
      <c r="H329" s="32"/>
      <c r="I329" s="40"/>
      <c r="J329" s="46"/>
      <c r="K329" s="46"/>
    </row>
    <row r="330" spans="2:11" ht="20.149999999999999" customHeight="1">
      <c r="B330" s="114"/>
      <c r="C330" s="32"/>
      <c r="D330" s="32"/>
      <c r="E330" s="32"/>
      <c r="F330" s="32"/>
      <c r="G330" s="112"/>
      <c r="H330" s="32"/>
      <c r="I330" s="40"/>
      <c r="J330" s="46"/>
      <c r="K330" s="46"/>
    </row>
    <row r="331" spans="2:11" ht="20.149999999999999" customHeight="1">
      <c r="B331" s="114"/>
      <c r="C331" s="32"/>
      <c r="D331" s="32"/>
      <c r="E331" s="32"/>
      <c r="F331" s="32"/>
      <c r="G331" s="112"/>
      <c r="H331" s="32"/>
      <c r="I331" s="40"/>
      <c r="J331" s="46"/>
      <c r="K331" s="46"/>
    </row>
    <row r="332" spans="2:11" ht="20.149999999999999" customHeight="1">
      <c r="B332" s="114"/>
      <c r="C332" s="32"/>
      <c r="D332" s="32"/>
      <c r="E332" s="32"/>
      <c r="F332" s="32"/>
      <c r="G332" s="112"/>
      <c r="H332" s="32"/>
      <c r="I332" s="40"/>
      <c r="J332" s="46"/>
      <c r="K332" s="46"/>
    </row>
    <row r="333" spans="2:11" ht="20.149999999999999" customHeight="1">
      <c r="B333" s="114"/>
      <c r="C333" s="32"/>
      <c r="D333" s="32"/>
      <c r="E333" s="32"/>
      <c r="F333" s="32"/>
      <c r="G333" s="112"/>
      <c r="H333" s="32"/>
      <c r="I333" s="40"/>
      <c r="J333" s="46"/>
      <c r="K333" s="46"/>
    </row>
    <row r="334" spans="2:11" ht="20.149999999999999" customHeight="1">
      <c r="B334" s="114"/>
      <c r="C334" s="32"/>
      <c r="D334" s="32"/>
      <c r="E334" s="32"/>
      <c r="F334" s="32"/>
      <c r="G334" s="112"/>
      <c r="H334" s="32"/>
      <c r="I334" s="40"/>
      <c r="J334" s="46"/>
      <c r="K334" s="46"/>
    </row>
    <row r="335" spans="2:11" ht="20.149999999999999" customHeight="1">
      <c r="B335" s="114"/>
      <c r="C335" s="32"/>
      <c r="D335" s="32"/>
      <c r="E335" s="32"/>
      <c r="F335" s="32"/>
      <c r="G335" s="112"/>
      <c r="H335" s="32"/>
      <c r="I335" s="40"/>
      <c r="J335" s="46"/>
      <c r="K335" s="46"/>
    </row>
    <row r="336" spans="2:11" ht="20.149999999999999" customHeight="1">
      <c r="B336" s="114"/>
      <c r="C336" s="32"/>
      <c r="D336" s="32"/>
      <c r="E336" s="32"/>
      <c r="F336" s="32"/>
      <c r="G336" s="112"/>
      <c r="H336" s="32"/>
      <c r="I336" s="40"/>
      <c r="J336" s="46"/>
      <c r="K336" s="46"/>
    </row>
    <row r="337" spans="2:11" ht="20.149999999999999" customHeight="1">
      <c r="B337" s="114"/>
      <c r="C337" s="32"/>
      <c r="D337" s="32"/>
      <c r="E337" s="32"/>
      <c r="F337" s="32"/>
      <c r="G337" s="112"/>
      <c r="H337" s="32"/>
      <c r="I337" s="40"/>
      <c r="J337" s="46"/>
      <c r="K337" s="46"/>
    </row>
    <row r="338" spans="2:11" ht="20.149999999999999" customHeight="1">
      <c r="B338" s="114"/>
      <c r="C338" s="32"/>
      <c r="D338" s="32"/>
      <c r="E338" s="32"/>
      <c r="F338" s="32"/>
      <c r="G338" s="112"/>
      <c r="H338" s="32"/>
      <c r="I338" s="40"/>
      <c r="J338" s="46"/>
      <c r="K338" s="46"/>
    </row>
    <row r="339" spans="2:11" ht="20.149999999999999" customHeight="1">
      <c r="B339" s="114"/>
      <c r="C339" s="32"/>
      <c r="D339" s="32"/>
      <c r="E339" s="32"/>
      <c r="F339" s="32"/>
      <c r="G339" s="112"/>
      <c r="H339" s="32"/>
      <c r="I339" s="40"/>
      <c r="J339" s="46"/>
      <c r="K339" s="46"/>
    </row>
    <row r="340" spans="2:11" ht="20.149999999999999" customHeight="1">
      <c r="B340" s="114"/>
      <c r="C340" s="32"/>
      <c r="D340" s="32"/>
      <c r="E340" s="32"/>
      <c r="F340" s="32"/>
      <c r="G340" s="112"/>
      <c r="H340" s="32"/>
      <c r="I340" s="40"/>
      <c r="J340" s="46"/>
      <c r="K340" s="46"/>
    </row>
    <row r="341" spans="2:11" ht="20.149999999999999" customHeight="1">
      <c r="B341" s="114"/>
      <c r="C341" s="32"/>
      <c r="D341" s="32"/>
      <c r="E341" s="32"/>
      <c r="F341" s="32"/>
      <c r="G341" s="112"/>
      <c r="H341" s="32"/>
      <c r="I341" s="40"/>
      <c r="J341" s="46"/>
      <c r="K341" s="46"/>
    </row>
    <row r="342" spans="2:11" ht="20.149999999999999" customHeight="1">
      <c r="B342" s="114"/>
      <c r="C342" s="32"/>
      <c r="D342" s="32"/>
      <c r="E342" s="32"/>
      <c r="F342" s="32"/>
      <c r="G342" s="112"/>
      <c r="H342" s="32"/>
      <c r="I342" s="40"/>
      <c r="J342" s="46"/>
      <c r="K342" s="46"/>
    </row>
    <row r="343" spans="2:11" ht="20.149999999999999" customHeight="1">
      <c r="B343" s="114"/>
      <c r="C343" s="32"/>
      <c r="D343" s="32"/>
      <c r="E343" s="32"/>
      <c r="F343" s="32"/>
      <c r="G343" s="112"/>
      <c r="H343" s="32"/>
      <c r="I343" s="40"/>
      <c r="J343" s="46"/>
      <c r="K343" s="46"/>
    </row>
    <row r="344" spans="2:11" ht="20.149999999999999" customHeight="1">
      <c r="B344" s="114"/>
      <c r="C344" s="32"/>
      <c r="D344" s="32"/>
      <c r="E344" s="32"/>
      <c r="F344" s="32"/>
      <c r="G344" s="112"/>
      <c r="H344" s="32"/>
      <c r="I344" s="40"/>
      <c r="J344" s="46"/>
      <c r="K344" s="46"/>
    </row>
    <row r="345" spans="2:11" ht="20.149999999999999" customHeight="1">
      <c r="B345" s="114"/>
      <c r="C345" s="32"/>
      <c r="D345" s="32"/>
      <c r="E345" s="32"/>
      <c r="F345" s="32"/>
      <c r="G345" s="112"/>
      <c r="H345" s="32"/>
      <c r="I345" s="40"/>
      <c r="J345" s="46"/>
      <c r="K345" s="46"/>
    </row>
    <row r="346" spans="2:11" ht="20.149999999999999" customHeight="1">
      <c r="B346" s="114"/>
      <c r="C346" s="32"/>
      <c r="D346" s="32"/>
      <c r="E346" s="32"/>
      <c r="F346" s="32"/>
      <c r="G346" s="112"/>
      <c r="H346" s="32"/>
      <c r="I346" s="40"/>
      <c r="J346" s="46"/>
      <c r="K346" s="46"/>
    </row>
    <row r="347" spans="2:11" ht="20.149999999999999" customHeight="1">
      <c r="B347" s="114"/>
      <c r="C347" s="32"/>
      <c r="D347" s="32"/>
      <c r="E347" s="32"/>
      <c r="F347" s="32"/>
      <c r="G347" s="112"/>
      <c r="H347" s="32"/>
      <c r="I347" s="40"/>
      <c r="J347" s="46"/>
      <c r="K347" s="46"/>
    </row>
    <row r="348" spans="2:11" ht="20.149999999999999" customHeight="1">
      <c r="B348" s="114"/>
      <c r="C348" s="32"/>
      <c r="D348" s="32"/>
      <c r="E348" s="32"/>
      <c r="F348" s="32"/>
      <c r="G348" s="112"/>
      <c r="H348" s="32"/>
      <c r="I348" s="40"/>
      <c r="J348" s="46"/>
      <c r="K348" s="46"/>
    </row>
    <row r="349" spans="2:11" ht="20.149999999999999" customHeight="1">
      <c r="B349" s="114"/>
      <c r="C349" s="32"/>
      <c r="D349" s="32"/>
      <c r="E349" s="32"/>
      <c r="F349" s="32"/>
      <c r="G349" s="112"/>
      <c r="H349" s="32"/>
      <c r="I349" s="40"/>
      <c r="J349" s="46"/>
      <c r="K349" s="46"/>
    </row>
    <row r="350" spans="2:11" ht="20.149999999999999" customHeight="1">
      <c r="B350" s="114"/>
      <c r="C350" s="32"/>
      <c r="D350" s="32"/>
      <c r="E350" s="32"/>
      <c r="F350" s="32"/>
      <c r="G350" s="112"/>
      <c r="H350" s="32"/>
      <c r="I350" s="40"/>
      <c r="J350" s="46"/>
      <c r="K350" s="46"/>
    </row>
    <row r="351" spans="2:11" ht="20.149999999999999" customHeight="1">
      <c r="B351" s="114"/>
      <c r="C351" s="32"/>
      <c r="D351" s="32"/>
      <c r="E351" s="32"/>
      <c r="F351" s="32"/>
      <c r="G351" s="112"/>
      <c r="H351" s="32"/>
      <c r="I351" s="40"/>
      <c r="J351" s="46"/>
      <c r="K351" s="46"/>
    </row>
    <row r="352" spans="2:11" ht="20.149999999999999" customHeight="1">
      <c r="B352" s="114"/>
      <c r="C352" s="32"/>
      <c r="D352" s="32"/>
      <c r="E352" s="32"/>
      <c r="F352" s="32"/>
      <c r="G352" s="112"/>
      <c r="H352" s="32"/>
      <c r="I352" s="40"/>
      <c r="J352" s="46"/>
      <c r="K352" s="46"/>
    </row>
    <row r="353" spans="2:11" ht="20.149999999999999" customHeight="1">
      <c r="B353" s="114"/>
      <c r="C353" s="32"/>
      <c r="D353" s="32"/>
      <c r="E353" s="32"/>
      <c r="F353" s="32"/>
      <c r="G353" s="112"/>
      <c r="H353" s="32"/>
      <c r="I353" s="40"/>
      <c r="J353" s="46"/>
      <c r="K353" s="46"/>
    </row>
    <row r="354" spans="2:11" ht="20.149999999999999" customHeight="1">
      <c r="B354" s="114"/>
      <c r="C354" s="32"/>
      <c r="D354" s="32"/>
      <c r="E354" s="32"/>
      <c r="F354" s="32"/>
      <c r="G354" s="112"/>
      <c r="H354" s="32"/>
      <c r="I354" s="40"/>
      <c r="J354" s="46"/>
      <c r="K354" s="46"/>
    </row>
    <row r="355" spans="2:11" ht="20.149999999999999" customHeight="1">
      <c r="B355" s="114"/>
      <c r="C355" s="32"/>
      <c r="D355" s="32"/>
      <c r="E355" s="32"/>
      <c r="F355" s="32"/>
      <c r="G355" s="112"/>
      <c r="H355" s="32"/>
      <c r="I355" s="40"/>
      <c r="J355" s="46"/>
      <c r="K355" s="46"/>
    </row>
    <row r="356" spans="2:11" ht="20.149999999999999" customHeight="1">
      <c r="B356" s="114"/>
      <c r="C356" s="32"/>
      <c r="D356" s="32"/>
      <c r="E356" s="32"/>
      <c r="F356" s="32"/>
      <c r="G356" s="112"/>
      <c r="H356" s="32"/>
      <c r="I356" s="40"/>
      <c r="J356" s="46"/>
      <c r="K356" s="46"/>
    </row>
    <row r="357" spans="2:11" ht="20.149999999999999" customHeight="1">
      <c r="B357" s="114"/>
      <c r="C357" s="32"/>
      <c r="D357" s="32"/>
      <c r="E357" s="32"/>
      <c r="F357" s="32"/>
      <c r="G357" s="112"/>
      <c r="H357" s="32"/>
      <c r="I357" s="40"/>
      <c r="J357" s="46"/>
      <c r="K357" s="46"/>
    </row>
    <row r="358" spans="2:11" ht="20.149999999999999" customHeight="1">
      <c r="B358" s="114"/>
      <c r="C358" s="32"/>
      <c r="D358" s="32"/>
      <c r="E358" s="32"/>
      <c r="F358" s="32"/>
      <c r="G358" s="112"/>
      <c r="H358" s="32"/>
      <c r="I358" s="40"/>
      <c r="J358" s="46"/>
      <c r="K358" s="46"/>
    </row>
    <row r="359" spans="2:11" ht="20.149999999999999" customHeight="1">
      <c r="B359" s="114"/>
      <c r="C359" s="32"/>
      <c r="D359" s="32"/>
      <c r="E359" s="32"/>
      <c r="F359" s="32"/>
      <c r="G359" s="112"/>
      <c r="H359" s="32"/>
      <c r="I359" s="40"/>
      <c r="J359" s="46"/>
      <c r="K359" s="46"/>
    </row>
    <row r="360" spans="2:11" ht="20.149999999999999" customHeight="1">
      <c r="B360" s="114"/>
      <c r="C360" s="32"/>
      <c r="D360" s="32"/>
      <c r="E360" s="32"/>
      <c r="F360" s="32"/>
      <c r="G360" s="112"/>
      <c r="H360" s="32"/>
      <c r="I360" s="40"/>
      <c r="J360" s="46"/>
      <c r="K360" s="46"/>
    </row>
    <row r="361" spans="2:11" ht="20.149999999999999" customHeight="1">
      <c r="B361" s="114"/>
      <c r="C361" s="32"/>
      <c r="D361" s="32"/>
      <c r="E361" s="32"/>
      <c r="F361" s="32"/>
      <c r="G361" s="112"/>
      <c r="H361" s="32"/>
      <c r="I361" s="40"/>
      <c r="J361" s="46"/>
      <c r="K361" s="46"/>
    </row>
    <row r="362" spans="2:11" ht="20.149999999999999" customHeight="1">
      <c r="B362" s="114"/>
      <c r="C362" s="32"/>
      <c r="D362" s="32"/>
      <c r="E362" s="32"/>
      <c r="F362" s="32"/>
      <c r="G362" s="112"/>
      <c r="H362" s="32"/>
      <c r="I362" s="40"/>
      <c r="J362" s="46"/>
      <c r="K362" s="46"/>
    </row>
    <row r="363" spans="2:11" ht="20.149999999999999" customHeight="1">
      <c r="B363" s="114"/>
      <c r="C363" s="32"/>
      <c r="D363" s="32"/>
      <c r="E363" s="32"/>
      <c r="F363" s="32"/>
      <c r="G363" s="112"/>
      <c r="H363" s="32"/>
      <c r="I363" s="40"/>
      <c r="J363" s="46"/>
      <c r="K363" s="46"/>
    </row>
    <row r="364" spans="2:11" ht="20.149999999999999" customHeight="1">
      <c r="B364" s="114"/>
      <c r="C364" s="32"/>
      <c r="D364" s="32"/>
      <c r="E364" s="32"/>
      <c r="F364" s="32"/>
      <c r="G364" s="112"/>
      <c r="H364" s="32"/>
      <c r="I364" s="40"/>
      <c r="J364" s="46"/>
      <c r="K364" s="46"/>
    </row>
    <row r="365" spans="2:11" ht="20.149999999999999" customHeight="1">
      <c r="B365" s="114"/>
      <c r="C365" s="32"/>
      <c r="D365" s="32"/>
      <c r="E365" s="32"/>
      <c r="F365" s="32"/>
      <c r="G365" s="112"/>
      <c r="H365" s="32"/>
      <c r="I365" s="40"/>
      <c r="J365" s="46"/>
      <c r="K365" s="46"/>
    </row>
    <row r="366" spans="2:11" ht="20.149999999999999" customHeight="1">
      <c r="B366" s="114"/>
      <c r="C366" s="32"/>
      <c r="D366" s="32"/>
      <c r="E366" s="32"/>
      <c r="F366" s="32"/>
      <c r="G366" s="112"/>
      <c r="H366" s="32"/>
      <c r="I366" s="40"/>
      <c r="J366" s="46"/>
      <c r="K366" s="46"/>
    </row>
    <row r="367" spans="2:11" ht="20.149999999999999" customHeight="1">
      <c r="B367" s="114"/>
      <c r="C367" s="32"/>
      <c r="D367" s="32"/>
      <c r="E367" s="32"/>
      <c r="F367" s="32"/>
      <c r="G367" s="112"/>
      <c r="H367" s="32"/>
      <c r="I367" s="40"/>
      <c r="J367" s="46"/>
      <c r="K367" s="46"/>
    </row>
    <row r="368" spans="2:11" ht="20.149999999999999" customHeight="1">
      <c r="B368" s="114"/>
      <c r="C368" s="32"/>
      <c r="D368" s="32"/>
      <c r="E368" s="32"/>
      <c r="F368" s="32"/>
      <c r="G368" s="112"/>
      <c r="H368" s="32"/>
      <c r="I368" s="40"/>
      <c r="J368" s="46"/>
      <c r="K368" s="46"/>
    </row>
    <row r="369" spans="2:11" ht="20.149999999999999" customHeight="1">
      <c r="B369" s="114"/>
      <c r="C369" s="32"/>
      <c r="D369" s="32"/>
      <c r="E369" s="32"/>
      <c r="F369" s="32"/>
      <c r="G369" s="112"/>
      <c r="H369" s="32"/>
      <c r="I369" s="40"/>
      <c r="J369" s="46"/>
      <c r="K369" s="46"/>
    </row>
    <row r="370" spans="2:11" ht="20.149999999999999" customHeight="1">
      <c r="B370" s="114"/>
      <c r="C370" s="32"/>
      <c r="D370" s="32"/>
      <c r="E370" s="32"/>
      <c r="F370" s="32"/>
      <c r="G370" s="112"/>
      <c r="H370" s="32"/>
      <c r="I370" s="40"/>
      <c r="J370" s="46"/>
      <c r="K370" s="46"/>
    </row>
    <row r="371" spans="2:11" ht="20.149999999999999" customHeight="1">
      <c r="B371" s="114"/>
      <c r="C371" s="32"/>
      <c r="D371" s="32"/>
      <c r="E371" s="32"/>
      <c r="F371" s="32"/>
      <c r="G371" s="112"/>
      <c r="H371" s="32"/>
      <c r="I371" s="40"/>
      <c r="J371" s="46"/>
      <c r="K371" s="46"/>
    </row>
    <row r="372" spans="2:11" ht="20.149999999999999" customHeight="1">
      <c r="B372" s="114"/>
      <c r="C372" s="32"/>
      <c r="D372" s="32"/>
      <c r="E372" s="32"/>
      <c r="F372" s="32"/>
      <c r="G372" s="112"/>
      <c r="H372" s="32"/>
      <c r="I372" s="40"/>
      <c r="J372" s="46"/>
      <c r="K372" s="46"/>
    </row>
    <row r="373" spans="2:11" ht="20.149999999999999" customHeight="1">
      <c r="B373" s="114"/>
      <c r="C373" s="32"/>
      <c r="D373" s="32"/>
      <c r="E373" s="32"/>
      <c r="F373" s="32"/>
      <c r="G373" s="112"/>
      <c r="H373" s="32"/>
      <c r="I373" s="40"/>
      <c r="J373" s="46"/>
      <c r="K373" s="46"/>
    </row>
    <row r="374" spans="2:11" ht="20.149999999999999" customHeight="1">
      <c r="B374" s="114"/>
      <c r="C374" s="32"/>
      <c r="D374" s="32"/>
      <c r="E374" s="32"/>
      <c r="F374" s="32"/>
      <c r="G374" s="112"/>
      <c r="H374" s="32"/>
      <c r="I374" s="40"/>
      <c r="J374" s="46"/>
      <c r="K374" s="46"/>
    </row>
    <row r="375" spans="2:11" ht="20.149999999999999" customHeight="1">
      <c r="B375" s="114"/>
      <c r="C375" s="32"/>
      <c r="D375" s="32"/>
      <c r="E375" s="32"/>
      <c r="F375" s="32"/>
      <c r="G375" s="112"/>
      <c r="H375" s="32"/>
      <c r="I375" s="40"/>
      <c r="J375" s="46"/>
      <c r="K375" s="46"/>
    </row>
    <row r="376" spans="2:11" ht="20.149999999999999" customHeight="1">
      <c r="B376" s="114"/>
      <c r="C376" s="32"/>
      <c r="D376" s="32"/>
      <c r="E376" s="32"/>
      <c r="F376" s="32"/>
      <c r="G376" s="112"/>
      <c r="H376" s="32"/>
      <c r="I376" s="40"/>
      <c r="J376" s="46"/>
      <c r="K376" s="46"/>
    </row>
    <row r="377" spans="2:11" ht="20.149999999999999" customHeight="1">
      <c r="B377" s="114"/>
      <c r="C377" s="32"/>
      <c r="D377" s="32"/>
      <c r="E377" s="32"/>
      <c r="F377" s="32"/>
      <c r="G377" s="112"/>
      <c r="H377" s="32"/>
      <c r="I377" s="40"/>
      <c r="J377" s="46"/>
      <c r="K377" s="46"/>
    </row>
    <row r="378" spans="2:11" ht="20.149999999999999" customHeight="1">
      <c r="B378" s="114"/>
      <c r="C378" s="32"/>
      <c r="D378" s="32"/>
      <c r="E378" s="32"/>
      <c r="F378" s="32"/>
      <c r="G378" s="112"/>
      <c r="H378" s="32"/>
      <c r="I378" s="40"/>
      <c r="J378" s="46"/>
      <c r="K378" s="46"/>
    </row>
    <row r="379" spans="2:11" ht="20.149999999999999" customHeight="1">
      <c r="B379" s="114"/>
      <c r="C379" s="32"/>
      <c r="D379" s="32"/>
      <c r="E379" s="32"/>
      <c r="F379" s="32"/>
      <c r="G379" s="112"/>
      <c r="H379" s="32"/>
      <c r="I379" s="40"/>
      <c r="J379" s="46"/>
      <c r="K379" s="46"/>
    </row>
    <row r="380" spans="2:11" ht="20.149999999999999" customHeight="1">
      <c r="B380" s="114"/>
      <c r="C380" s="32"/>
      <c r="D380" s="32"/>
      <c r="E380" s="32"/>
      <c r="F380" s="32"/>
      <c r="G380" s="112"/>
      <c r="H380" s="32"/>
      <c r="I380" s="40"/>
      <c r="J380" s="46"/>
      <c r="K380" s="46"/>
    </row>
    <row r="381" spans="2:11" ht="20.149999999999999" customHeight="1">
      <c r="B381" s="114"/>
      <c r="C381" s="32"/>
      <c r="D381" s="32"/>
      <c r="E381" s="32"/>
      <c r="F381" s="32"/>
      <c r="G381" s="112"/>
      <c r="H381" s="32"/>
      <c r="I381" s="40"/>
      <c r="J381" s="46"/>
      <c r="K381" s="46"/>
    </row>
    <row r="382" spans="2:11" ht="20.149999999999999" customHeight="1">
      <c r="B382" s="114"/>
      <c r="C382" s="32"/>
      <c r="D382" s="32"/>
      <c r="E382" s="32"/>
      <c r="F382" s="32"/>
      <c r="G382" s="112"/>
      <c r="H382" s="32"/>
      <c r="I382" s="40"/>
      <c r="J382" s="46"/>
      <c r="K382" s="46"/>
    </row>
    <row r="383" spans="2:11" ht="20.149999999999999" customHeight="1">
      <c r="B383" s="114"/>
      <c r="C383" s="32"/>
      <c r="D383" s="32"/>
      <c r="E383" s="32"/>
      <c r="F383" s="32"/>
      <c r="G383" s="112"/>
      <c r="H383" s="32"/>
      <c r="I383" s="40"/>
      <c r="J383" s="46"/>
      <c r="K383" s="46"/>
    </row>
    <row r="384" spans="2:11" ht="20.149999999999999" customHeight="1">
      <c r="B384" s="114"/>
      <c r="C384" s="32"/>
      <c r="D384" s="32"/>
      <c r="E384" s="32"/>
      <c r="F384" s="32"/>
      <c r="G384" s="112"/>
      <c r="H384" s="32"/>
      <c r="I384" s="40"/>
      <c r="J384" s="46"/>
      <c r="K384" s="46"/>
    </row>
    <row r="385" spans="2:11" ht="20.149999999999999" customHeight="1">
      <c r="B385" s="114"/>
      <c r="C385" s="32"/>
      <c r="D385" s="32"/>
      <c r="E385" s="32"/>
      <c r="F385" s="32"/>
      <c r="G385" s="112"/>
      <c r="H385" s="32"/>
      <c r="I385" s="40"/>
      <c r="J385" s="46"/>
      <c r="K385" s="46"/>
    </row>
    <row r="386" spans="2:11" ht="20.149999999999999" customHeight="1">
      <c r="B386" s="114"/>
      <c r="C386" s="32"/>
      <c r="D386" s="32"/>
      <c r="E386" s="32"/>
      <c r="F386" s="32"/>
      <c r="G386" s="112"/>
      <c r="H386" s="32"/>
      <c r="I386" s="40"/>
      <c r="J386" s="46"/>
      <c r="K386" s="46"/>
    </row>
    <row r="387" spans="2:11" ht="20.149999999999999" customHeight="1">
      <c r="B387" s="114"/>
      <c r="C387" s="32"/>
      <c r="D387" s="32"/>
      <c r="E387" s="32"/>
      <c r="F387" s="32"/>
      <c r="G387" s="112"/>
      <c r="H387" s="32"/>
      <c r="I387" s="40"/>
      <c r="J387" s="46"/>
      <c r="K387" s="46"/>
    </row>
    <row r="388" spans="2:11" ht="20.149999999999999" customHeight="1">
      <c r="B388" s="114"/>
      <c r="C388" s="32"/>
      <c r="D388" s="32"/>
      <c r="E388" s="32"/>
      <c r="F388" s="32"/>
      <c r="G388" s="112"/>
      <c r="H388" s="32"/>
      <c r="I388" s="40"/>
      <c r="J388" s="46"/>
      <c r="K388" s="46"/>
    </row>
    <row r="389" spans="2:11" ht="20.149999999999999" customHeight="1">
      <c r="B389" s="114"/>
      <c r="C389" s="32"/>
      <c r="D389" s="32"/>
      <c r="E389" s="32"/>
      <c r="F389" s="32"/>
      <c r="G389" s="112"/>
      <c r="H389" s="32"/>
      <c r="I389" s="40"/>
      <c r="J389" s="46"/>
      <c r="K389" s="46"/>
    </row>
    <row r="390" spans="2:11" ht="20.149999999999999" customHeight="1">
      <c r="B390" s="114"/>
      <c r="C390" s="32"/>
      <c r="D390" s="32"/>
      <c r="E390" s="32"/>
      <c r="F390" s="32"/>
      <c r="G390" s="112"/>
      <c r="H390" s="32"/>
      <c r="I390" s="40"/>
      <c r="J390" s="46"/>
      <c r="K390" s="46"/>
    </row>
    <row r="391" spans="2:11" ht="20.149999999999999" customHeight="1">
      <c r="B391" s="114"/>
      <c r="C391" s="32"/>
      <c r="D391" s="32"/>
      <c r="E391" s="32"/>
      <c r="F391" s="32"/>
      <c r="G391" s="112"/>
      <c r="H391" s="32"/>
      <c r="I391" s="40"/>
      <c r="J391" s="46"/>
      <c r="K391" s="46"/>
    </row>
    <row r="392" spans="2:11" ht="20.149999999999999" customHeight="1">
      <c r="B392" s="114"/>
      <c r="C392" s="32"/>
      <c r="D392" s="32"/>
      <c r="E392" s="32"/>
      <c r="F392" s="32"/>
      <c r="G392" s="112"/>
      <c r="H392" s="32"/>
      <c r="I392" s="40"/>
      <c r="J392" s="46"/>
      <c r="K392" s="46"/>
    </row>
    <row r="393" spans="2:11" ht="20.149999999999999" customHeight="1">
      <c r="B393" s="114"/>
      <c r="C393" s="32"/>
      <c r="D393" s="32"/>
      <c r="E393" s="32"/>
      <c r="F393" s="32"/>
      <c r="G393" s="112"/>
      <c r="H393" s="32"/>
      <c r="I393" s="40"/>
      <c r="J393" s="46"/>
      <c r="K393" s="46"/>
    </row>
    <row r="394" spans="2:11" ht="20.149999999999999" customHeight="1">
      <c r="B394" s="114"/>
      <c r="C394" s="32"/>
      <c r="D394" s="32"/>
      <c r="E394" s="32"/>
      <c r="F394" s="32"/>
      <c r="G394" s="112"/>
      <c r="H394" s="32"/>
      <c r="I394" s="40"/>
      <c r="J394" s="46"/>
      <c r="K394" s="46"/>
    </row>
    <row r="395" spans="2:11" ht="20.149999999999999" customHeight="1">
      <c r="B395" s="114"/>
      <c r="C395" s="32"/>
      <c r="D395" s="32"/>
      <c r="E395" s="32"/>
      <c r="F395" s="32"/>
      <c r="G395" s="112"/>
      <c r="H395" s="32"/>
      <c r="I395" s="40"/>
      <c r="J395" s="46"/>
      <c r="K395" s="46"/>
    </row>
    <row r="396" spans="2:11" ht="20.149999999999999" customHeight="1">
      <c r="B396" s="114"/>
      <c r="C396" s="32"/>
      <c r="D396" s="32"/>
      <c r="E396" s="32"/>
      <c r="F396" s="32"/>
      <c r="G396" s="112"/>
      <c r="H396" s="32"/>
      <c r="I396" s="40"/>
      <c r="J396" s="46"/>
      <c r="K396" s="46"/>
    </row>
    <row r="397" spans="2:11" ht="20.149999999999999" customHeight="1">
      <c r="B397" s="114"/>
      <c r="C397" s="32"/>
      <c r="D397" s="32"/>
      <c r="E397" s="32"/>
      <c r="F397" s="32"/>
      <c r="G397" s="112"/>
      <c r="H397" s="32"/>
      <c r="I397" s="40"/>
      <c r="J397" s="46"/>
      <c r="K397" s="46"/>
    </row>
    <row r="398" spans="2:11" ht="20.149999999999999" customHeight="1">
      <c r="B398" s="114"/>
      <c r="C398" s="32"/>
      <c r="D398" s="32"/>
      <c r="E398" s="32"/>
      <c r="F398" s="32"/>
      <c r="G398" s="112"/>
      <c r="H398" s="32"/>
      <c r="I398" s="40"/>
      <c r="J398" s="46"/>
      <c r="K398" s="46"/>
    </row>
    <row r="399" spans="2:11" ht="20.149999999999999" customHeight="1">
      <c r="B399" s="114"/>
      <c r="C399" s="32"/>
      <c r="D399" s="32"/>
      <c r="E399" s="32"/>
      <c r="F399" s="32"/>
      <c r="G399" s="112"/>
      <c r="H399" s="32"/>
      <c r="I399" s="40"/>
      <c r="J399" s="46"/>
      <c r="K399" s="46"/>
    </row>
    <row r="400" spans="2:11" ht="20.149999999999999" customHeight="1">
      <c r="B400" s="114"/>
      <c r="C400" s="32"/>
      <c r="D400" s="32"/>
      <c r="E400" s="32"/>
      <c r="F400" s="32"/>
      <c r="G400" s="112"/>
      <c r="H400" s="32"/>
      <c r="I400" s="40"/>
      <c r="J400" s="46"/>
      <c r="K400" s="46"/>
    </row>
    <row r="401" spans="2:11" ht="20.149999999999999" customHeight="1">
      <c r="B401" s="114"/>
      <c r="C401" s="32"/>
      <c r="D401" s="32"/>
      <c r="E401" s="32"/>
      <c r="F401" s="32"/>
      <c r="G401" s="112"/>
      <c r="H401" s="32"/>
      <c r="I401" s="40"/>
      <c r="J401" s="46"/>
      <c r="K401" s="46"/>
    </row>
    <row r="402" spans="2:11" ht="20.149999999999999" customHeight="1">
      <c r="B402" s="114"/>
      <c r="C402" s="32"/>
      <c r="D402" s="32"/>
      <c r="E402" s="32"/>
      <c r="F402" s="32"/>
      <c r="G402" s="112"/>
      <c r="H402" s="32"/>
      <c r="I402" s="40"/>
      <c r="J402" s="46"/>
      <c r="K402" s="46"/>
    </row>
    <row r="403" spans="2:11" ht="20.149999999999999" customHeight="1">
      <c r="B403" s="114"/>
      <c r="C403" s="32"/>
      <c r="D403" s="32"/>
      <c r="E403" s="32"/>
      <c r="F403" s="32"/>
      <c r="G403" s="112"/>
      <c r="H403" s="32"/>
      <c r="I403" s="40"/>
      <c r="J403" s="46"/>
      <c r="K403" s="46"/>
    </row>
    <row r="404" spans="2:11" ht="20.149999999999999" customHeight="1">
      <c r="B404" s="114"/>
      <c r="C404" s="32"/>
      <c r="D404" s="32"/>
      <c r="E404" s="32"/>
      <c r="F404" s="32"/>
      <c r="G404" s="112"/>
      <c r="H404" s="32"/>
      <c r="I404" s="40"/>
      <c r="J404" s="46"/>
      <c r="K404" s="46"/>
    </row>
    <row r="405" spans="2:11" ht="20.149999999999999" customHeight="1">
      <c r="B405" s="114"/>
      <c r="C405" s="32"/>
      <c r="D405" s="32"/>
      <c r="E405" s="32"/>
      <c r="F405" s="32"/>
      <c r="G405" s="112"/>
      <c r="H405" s="32"/>
      <c r="I405" s="40"/>
      <c r="J405" s="46"/>
      <c r="K405" s="46"/>
    </row>
    <row r="406" spans="2:11" ht="20.149999999999999" customHeight="1">
      <c r="B406" s="114"/>
      <c r="C406" s="32"/>
      <c r="D406" s="32"/>
      <c r="E406" s="32"/>
      <c r="F406" s="32"/>
      <c r="G406" s="112"/>
      <c r="H406" s="32"/>
      <c r="I406" s="40"/>
      <c r="J406" s="46"/>
      <c r="K406" s="46"/>
    </row>
    <row r="407" spans="2:11" ht="20.149999999999999" customHeight="1">
      <c r="B407" s="114"/>
      <c r="C407" s="32"/>
      <c r="D407" s="32"/>
      <c r="E407" s="32"/>
      <c r="F407" s="32"/>
      <c r="G407" s="112"/>
      <c r="H407" s="32"/>
      <c r="I407" s="40"/>
      <c r="J407" s="46"/>
      <c r="K407" s="46"/>
    </row>
    <row r="408" spans="2:11" ht="20.149999999999999" customHeight="1">
      <c r="B408" s="114"/>
      <c r="C408" s="32"/>
      <c r="D408" s="32"/>
      <c r="E408" s="32"/>
      <c r="F408" s="32"/>
      <c r="G408" s="112"/>
      <c r="H408" s="32"/>
      <c r="I408" s="40"/>
      <c r="J408" s="46"/>
      <c r="K408" s="46"/>
    </row>
    <row r="409" spans="2:11" ht="20.149999999999999" customHeight="1">
      <c r="B409" s="114"/>
      <c r="C409" s="32"/>
      <c r="D409" s="32"/>
      <c r="E409" s="32"/>
      <c r="F409" s="32"/>
      <c r="G409" s="112"/>
      <c r="H409" s="32"/>
      <c r="I409" s="40"/>
      <c r="J409" s="46"/>
      <c r="K409" s="46"/>
    </row>
    <row r="410" spans="2:11" ht="20.149999999999999" customHeight="1">
      <c r="B410" s="114"/>
      <c r="C410" s="32"/>
      <c r="D410" s="32"/>
      <c r="E410" s="32"/>
      <c r="F410" s="32"/>
      <c r="G410" s="112"/>
      <c r="H410" s="32"/>
      <c r="I410" s="40"/>
      <c r="J410" s="46"/>
      <c r="K410" s="46"/>
    </row>
    <row r="411" spans="2:11" ht="20.149999999999999" customHeight="1">
      <c r="B411" s="114"/>
      <c r="C411" s="32"/>
      <c r="D411" s="32"/>
      <c r="E411" s="32"/>
      <c r="F411" s="32"/>
      <c r="G411" s="112"/>
      <c r="H411" s="32"/>
      <c r="I411" s="40"/>
      <c r="J411" s="46"/>
      <c r="K411" s="46"/>
    </row>
    <row r="412" spans="2:11" ht="20.149999999999999" customHeight="1">
      <c r="B412" s="114"/>
      <c r="C412" s="32"/>
      <c r="D412" s="32"/>
      <c r="E412" s="32"/>
      <c r="F412" s="32"/>
      <c r="G412" s="112"/>
      <c r="H412" s="32"/>
      <c r="I412" s="40"/>
      <c r="J412" s="46"/>
      <c r="K412" s="46"/>
    </row>
    <row r="413" spans="2:11" ht="20.149999999999999" customHeight="1">
      <c r="B413" s="114"/>
      <c r="C413" s="32"/>
      <c r="D413" s="32"/>
      <c r="E413" s="32"/>
      <c r="F413" s="32"/>
      <c r="G413" s="112"/>
      <c r="H413" s="32"/>
      <c r="I413" s="40"/>
      <c r="J413" s="46"/>
      <c r="K413" s="46"/>
    </row>
    <row r="414" spans="2:11" ht="20.149999999999999" customHeight="1">
      <c r="B414" s="114"/>
      <c r="C414" s="32"/>
      <c r="D414" s="32"/>
      <c r="E414" s="32"/>
      <c r="F414" s="32"/>
      <c r="G414" s="112"/>
      <c r="H414" s="32"/>
      <c r="I414" s="40"/>
      <c r="J414" s="46"/>
      <c r="K414" s="46"/>
    </row>
    <row r="415" spans="2:11" ht="20.149999999999999" customHeight="1">
      <c r="B415" s="114"/>
      <c r="C415" s="32"/>
      <c r="D415" s="32"/>
      <c r="E415" s="32"/>
      <c r="F415" s="32"/>
      <c r="G415" s="112"/>
      <c r="H415" s="32"/>
      <c r="I415" s="40"/>
      <c r="J415" s="46"/>
      <c r="K415" s="46"/>
    </row>
    <row r="416" spans="2:11" ht="20.149999999999999" customHeight="1">
      <c r="B416" s="114"/>
      <c r="C416" s="32"/>
      <c r="D416" s="32"/>
      <c r="E416" s="32"/>
      <c r="F416" s="32"/>
      <c r="G416" s="112"/>
      <c r="H416" s="32"/>
      <c r="I416" s="40"/>
      <c r="J416" s="46"/>
      <c r="K416" s="46"/>
    </row>
    <row r="417" spans="2:11" ht="20.149999999999999" customHeight="1">
      <c r="B417" s="114"/>
      <c r="C417" s="32"/>
      <c r="D417" s="32"/>
      <c r="E417" s="32"/>
      <c r="F417" s="32"/>
      <c r="G417" s="112"/>
      <c r="H417" s="32"/>
      <c r="I417" s="40"/>
      <c r="J417" s="46"/>
      <c r="K417" s="46"/>
    </row>
    <row r="418" spans="2:11" ht="20.149999999999999" customHeight="1">
      <c r="B418" s="114"/>
      <c r="C418" s="32"/>
      <c r="D418" s="32"/>
      <c r="E418" s="32"/>
      <c r="F418" s="32"/>
      <c r="G418" s="112"/>
      <c r="H418" s="32"/>
      <c r="I418" s="40"/>
      <c r="J418" s="46"/>
      <c r="K418" s="46"/>
    </row>
    <row r="419" spans="2:11" ht="20.149999999999999" customHeight="1">
      <c r="B419" s="114"/>
      <c r="C419" s="32"/>
      <c r="D419" s="32"/>
      <c r="E419" s="32"/>
      <c r="F419" s="32"/>
      <c r="G419" s="112"/>
      <c r="H419" s="32"/>
      <c r="I419" s="40"/>
      <c r="J419" s="46"/>
      <c r="K419" s="46"/>
    </row>
    <row r="420" spans="2:11" ht="20.149999999999999" customHeight="1">
      <c r="B420" s="114"/>
      <c r="C420" s="32"/>
      <c r="D420" s="32"/>
      <c r="E420" s="32"/>
      <c r="F420" s="32"/>
      <c r="G420" s="112"/>
      <c r="H420" s="32"/>
      <c r="I420" s="40"/>
      <c r="J420" s="46"/>
      <c r="K420" s="46"/>
    </row>
    <row r="421" spans="2:11" ht="20.149999999999999" customHeight="1">
      <c r="B421" s="114"/>
      <c r="C421" s="32"/>
      <c r="D421" s="32"/>
      <c r="E421" s="32"/>
      <c r="F421" s="32"/>
      <c r="G421" s="112"/>
      <c r="H421" s="32"/>
      <c r="I421" s="40"/>
      <c r="J421" s="46"/>
      <c r="K421" s="46"/>
    </row>
    <row r="422" spans="2:11" ht="20.149999999999999" customHeight="1">
      <c r="B422" s="114"/>
      <c r="C422" s="32"/>
      <c r="D422" s="32"/>
      <c r="E422" s="32"/>
      <c r="F422" s="32"/>
      <c r="G422" s="112"/>
      <c r="H422" s="32"/>
      <c r="I422" s="40"/>
      <c r="J422" s="46"/>
      <c r="K422" s="46"/>
    </row>
    <row r="423" spans="2:11" ht="20.149999999999999" customHeight="1">
      <c r="B423" s="114"/>
      <c r="C423" s="32"/>
      <c r="D423" s="32"/>
      <c r="E423" s="32"/>
      <c r="F423" s="32"/>
      <c r="G423" s="112"/>
      <c r="H423" s="32"/>
      <c r="I423" s="40"/>
      <c r="J423" s="46"/>
      <c r="K423" s="46"/>
    </row>
    <row r="424" spans="2:11" ht="20.149999999999999" customHeight="1">
      <c r="B424" s="114"/>
      <c r="C424" s="32"/>
      <c r="D424" s="32"/>
      <c r="E424" s="32"/>
      <c r="F424" s="32"/>
      <c r="G424" s="112"/>
      <c r="H424" s="32"/>
      <c r="I424" s="40"/>
      <c r="J424" s="46"/>
      <c r="K424" s="46"/>
    </row>
    <row r="425" spans="2:11" ht="20.149999999999999" customHeight="1">
      <c r="B425" s="114"/>
      <c r="C425" s="32"/>
      <c r="D425" s="32"/>
      <c r="E425" s="32"/>
      <c r="F425" s="32"/>
      <c r="G425" s="112"/>
      <c r="H425" s="32"/>
      <c r="I425" s="40"/>
      <c r="J425" s="46"/>
      <c r="K425" s="46"/>
    </row>
    <row r="426" spans="2:11" ht="20.149999999999999" customHeight="1">
      <c r="B426" s="114"/>
      <c r="C426" s="32"/>
      <c r="D426" s="32"/>
      <c r="E426" s="32"/>
      <c r="F426" s="32"/>
      <c r="G426" s="112"/>
      <c r="H426" s="32"/>
      <c r="I426" s="40"/>
      <c r="J426" s="46"/>
      <c r="K426" s="46"/>
    </row>
    <row r="427" spans="2:11" ht="20.149999999999999" customHeight="1">
      <c r="B427" s="114"/>
      <c r="C427" s="32"/>
      <c r="D427" s="32"/>
      <c r="E427" s="32"/>
      <c r="F427" s="32"/>
      <c r="G427" s="112"/>
      <c r="H427" s="32"/>
      <c r="I427" s="40"/>
      <c r="J427" s="46"/>
      <c r="K427" s="46"/>
    </row>
    <row r="428" spans="2:11" ht="20.149999999999999" customHeight="1">
      <c r="B428" s="114"/>
      <c r="C428" s="32"/>
      <c r="D428" s="32"/>
      <c r="E428" s="32"/>
      <c r="F428" s="32"/>
      <c r="G428" s="112"/>
      <c r="H428" s="32"/>
      <c r="I428" s="40"/>
      <c r="J428" s="46"/>
      <c r="K428" s="46"/>
    </row>
    <row r="429" spans="2:11" ht="20.149999999999999" customHeight="1">
      <c r="B429" s="114"/>
      <c r="C429" s="32"/>
      <c r="D429" s="32"/>
      <c r="E429" s="32"/>
      <c r="F429" s="32"/>
      <c r="G429" s="112"/>
      <c r="H429" s="32"/>
      <c r="I429" s="40"/>
      <c r="J429" s="46"/>
      <c r="K429" s="46"/>
    </row>
    <row r="430" spans="2:11" ht="20.149999999999999" customHeight="1">
      <c r="B430" s="114"/>
      <c r="C430" s="32"/>
      <c r="D430" s="32"/>
      <c r="E430" s="32"/>
      <c r="F430" s="32"/>
      <c r="G430" s="112"/>
      <c r="H430" s="32"/>
      <c r="I430" s="40"/>
      <c r="J430" s="46"/>
      <c r="K430" s="46"/>
    </row>
    <row r="431" spans="2:11" ht="20.149999999999999" customHeight="1">
      <c r="B431" s="114"/>
      <c r="C431" s="32"/>
      <c r="D431" s="32"/>
      <c r="E431" s="32"/>
      <c r="F431" s="32"/>
      <c r="G431" s="112"/>
      <c r="H431" s="32"/>
      <c r="I431" s="40"/>
      <c r="J431" s="46"/>
      <c r="K431" s="46"/>
    </row>
    <row r="432" spans="2:11" ht="20.149999999999999" customHeight="1">
      <c r="B432" s="114"/>
      <c r="C432" s="32"/>
      <c r="D432" s="32"/>
      <c r="E432" s="32"/>
      <c r="F432" s="32"/>
      <c r="G432" s="112"/>
      <c r="H432" s="32"/>
      <c r="I432" s="40"/>
      <c r="J432" s="46"/>
      <c r="K432" s="46"/>
    </row>
    <row r="433" spans="2:11" ht="20.149999999999999" customHeight="1">
      <c r="B433" s="114"/>
      <c r="C433" s="32"/>
      <c r="D433" s="32"/>
      <c r="E433" s="32"/>
      <c r="F433" s="32"/>
      <c r="G433" s="112"/>
      <c r="H433" s="32"/>
      <c r="I433" s="40"/>
      <c r="J433" s="46"/>
      <c r="K433" s="46"/>
    </row>
    <row r="434" spans="2:11" ht="20.149999999999999" customHeight="1">
      <c r="B434" s="114"/>
      <c r="C434" s="32"/>
      <c r="D434" s="32"/>
      <c r="E434" s="32"/>
      <c r="F434" s="32"/>
      <c r="G434" s="112"/>
      <c r="H434" s="32"/>
      <c r="I434" s="40"/>
      <c r="J434" s="46"/>
      <c r="K434" s="46"/>
    </row>
    <row r="435" spans="2:11" ht="20.149999999999999" customHeight="1">
      <c r="B435" s="114"/>
      <c r="C435" s="32"/>
      <c r="D435" s="32"/>
      <c r="E435" s="32"/>
      <c r="F435" s="32"/>
      <c r="G435" s="112"/>
      <c r="H435" s="32"/>
      <c r="I435" s="40"/>
      <c r="J435" s="46"/>
      <c r="K435" s="46"/>
    </row>
    <row r="436" spans="2:11" ht="20.149999999999999" customHeight="1">
      <c r="D436" s="39"/>
    </row>
    <row r="437" spans="2:11" ht="20.149999999999999" customHeight="1"/>
    <row r="438" spans="2:11" ht="20.149999999999999" customHeight="1"/>
    <row r="439" spans="2:11" ht="20.149999999999999" customHeight="1"/>
    <row r="440" spans="2:11" ht="20.149999999999999" customHeight="1"/>
    <row r="441" spans="2:11" ht="20.149999999999999" customHeight="1"/>
    <row r="442" spans="2:11" ht="20.149999999999999" customHeight="1"/>
    <row r="443" spans="2:11" ht="20.149999999999999" customHeight="1"/>
    <row r="444" spans="2:11" ht="20.149999999999999" customHeight="1"/>
    <row r="445" spans="2:11" ht="20.149999999999999" customHeight="1"/>
    <row r="446" spans="2:11" ht="20.149999999999999" customHeight="1"/>
    <row r="447" spans="2:11" ht="20.149999999999999" customHeight="1"/>
    <row r="448" spans="2:11" ht="20.149999999999999" customHeight="1"/>
    <row r="449" ht="20.149999999999999" customHeight="1"/>
    <row r="450" ht="20.149999999999999" customHeight="1"/>
    <row r="451" ht="20.149999999999999" customHeight="1"/>
    <row r="452" ht="20.149999999999999" customHeight="1"/>
    <row r="453" ht="20.149999999999999" customHeight="1"/>
  </sheetData>
  <mergeCells count="32">
    <mergeCell ref="R2:R3"/>
    <mergeCell ref="J228:J257"/>
    <mergeCell ref="K228:K257"/>
    <mergeCell ref="K211:K221"/>
    <mergeCell ref="J107:J126"/>
    <mergeCell ref="K107:K126"/>
    <mergeCell ref="J127:J156"/>
    <mergeCell ref="K127:K156"/>
    <mergeCell ref="J157:J190"/>
    <mergeCell ref="K157:K190"/>
    <mergeCell ref="J4:J31"/>
    <mergeCell ref="K4:K31"/>
    <mergeCell ref="J32:J46"/>
    <mergeCell ref="K32:K46"/>
    <mergeCell ref="J47:J106"/>
    <mergeCell ref="K47:K106"/>
    <mergeCell ref="O2:P2"/>
    <mergeCell ref="J260:K263"/>
    <mergeCell ref="S2:S3"/>
    <mergeCell ref="B1:K1"/>
    <mergeCell ref="C2:C3"/>
    <mergeCell ref="G2:G3"/>
    <mergeCell ref="K2:K3"/>
    <mergeCell ref="L2:L3"/>
    <mergeCell ref="M2:M3"/>
    <mergeCell ref="Q2:Q3"/>
    <mergeCell ref="B2:B3"/>
    <mergeCell ref="D2:D3"/>
    <mergeCell ref="E2:E3"/>
    <mergeCell ref="F2:F3"/>
    <mergeCell ref="H2:I2"/>
    <mergeCell ref="J2:J3"/>
  </mergeCells>
  <phoneticPr fontId="1" type="noConversion"/>
  <pageMargins left="0.23" right="0.16" top="0.37" bottom="0.28000000000000003" header="0.3" footer="0.16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W435"/>
  <sheetViews>
    <sheetView zoomScale="70" zoomScaleNormal="70" workbookViewId="0">
      <selection activeCell="A4" sqref="A4"/>
    </sheetView>
  </sheetViews>
  <sheetFormatPr defaultColWidth="9" defaultRowHeight="24"/>
  <cols>
    <col min="1" max="1" width="9.33203125" style="1" customWidth="1"/>
    <col min="2" max="2" width="11" style="7" bestFit="1" customWidth="1"/>
    <col min="3" max="3" width="10.5" style="7" customWidth="1"/>
    <col min="4" max="4" width="9.08203125" style="7" customWidth="1"/>
    <col min="5" max="5" width="9" style="7"/>
    <col min="6" max="6" width="9.58203125" style="7" customWidth="1"/>
    <col min="7" max="7" width="9" style="7"/>
    <col min="8" max="8" width="9.83203125" style="7" customWidth="1"/>
    <col min="9" max="9" width="8.08203125" style="7" customWidth="1"/>
    <col min="10" max="10" width="9" style="7"/>
    <col min="11" max="11" width="11" style="7" customWidth="1"/>
    <col min="12" max="13" width="10.08203125" style="14" customWidth="1"/>
    <col min="14" max="16" width="10.08203125" style="1" customWidth="1"/>
    <col min="17" max="17" width="12.33203125" style="1" customWidth="1"/>
    <col min="18" max="20" width="10.08203125" style="1" customWidth="1"/>
    <col min="21" max="16384" width="9" style="1"/>
  </cols>
  <sheetData>
    <row r="1" spans="1:23" ht="27">
      <c r="A1" s="242" t="s">
        <v>40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23" s="17" customFormat="1" ht="115.5" customHeight="1">
      <c r="A2" s="232" t="s">
        <v>4</v>
      </c>
      <c r="B2" s="232" t="s">
        <v>5</v>
      </c>
      <c r="C2" s="243" t="s">
        <v>26</v>
      </c>
      <c r="D2" s="244"/>
      <c r="E2" s="245"/>
      <c r="F2" s="246" t="s">
        <v>76</v>
      </c>
      <c r="G2" s="246"/>
      <c r="H2" s="246"/>
      <c r="I2" s="246" t="s">
        <v>77</v>
      </c>
      <c r="J2" s="246"/>
      <c r="K2" s="246"/>
      <c r="L2" s="232" t="s">
        <v>23</v>
      </c>
      <c r="M2" s="232" t="s">
        <v>24</v>
      </c>
      <c r="N2" s="232" t="s">
        <v>25</v>
      </c>
      <c r="S2" s="7"/>
    </row>
    <row r="3" spans="1:23">
      <c r="A3" s="233"/>
      <c r="B3" s="233"/>
      <c r="C3" s="101">
        <v>1.1000000000000001</v>
      </c>
      <c r="D3" s="101">
        <v>1.2</v>
      </c>
      <c r="E3" s="101">
        <v>1.3</v>
      </c>
      <c r="F3" s="101">
        <v>2.1</v>
      </c>
      <c r="G3" s="101">
        <v>2.2000000000000002</v>
      </c>
      <c r="H3" s="101">
        <v>2.2999999999999998</v>
      </c>
      <c r="I3" s="101">
        <v>3.1</v>
      </c>
      <c r="J3" s="101">
        <v>3.2</v>
      </c>
      <c r="K3" s="101">
        <v>3.3</v>
      </c>
      <c r="L3" s="233"/>
      <c r="M3" s="233"/>
      <c r="N3" s="233"/>
      <c r="V3" s="84" t="s">
        <v>72</v>
      </c>
    </row>
    <row r="4" spans="1:23">
      <c r="A4" s="55">
        <v>6327</v>
      </c>
      <c r="B4" s="56">
        <v>1</v>
      </c>
      <c r="C4" s="5">
        <v>5</v>
      </c>
      <c r="D4" s="5">
        <v>5</v>
      </c>
      <c r="E4" s="5">
        <v>5</v>
      </c>
      <c r="F4" s="5">
        <v>5</v>
      </c>
      <c r="G4" s="5">
        <v>5</v>
      </c>
      <c r="H4" s="5">
        <v>5</v>
      </c>
      <c r="I4" s="5">
        <v>5</v>
      </c>
      <c r="J4" s="5">
        <v>5</v>
      </c>
      <c r="K4" s="5">
        <v>5</v>
      </c>
      <c r="L4" s="5">
        <v>5</v>
      </c>
      <c r="M4" s="8">
        <v>1</v>
      </c>
      <c r="N4" s="8">
        <v>1</v>
      </c>
      <c r="O4" s="58">
        <v>1</v>
      </c>
      <c r="P4" s="59" t="s">
        <v>50</v>
      </c>
      <c r="R4" s="83" t="s">
        <v>60</v>
      </c>
      <c r="S4" s="51">
        <v>5</v>
      </c>
      <c r="T4" s="51">
        <f>COUNTIF(C4:C205,5)</f>
        <v>138</v>
      </c>
      <c r="U4" s="51">
        <f>T4*5</f>
        <v>690</v>
      </c>
      <c r="V4" s="70">
        <f>SUM(T4*100)/63</f>
        <v>219.04761904761904</v>
      </c>
    </row>
    <row r="5" spans="1:23">
      <c r="A5" s="55">
        <v>6327</v>
      </c>
      <c r="B5" s="56">
        <v>2</v>
      </c>
      <c r="C5" s="5">
        <v>5</v>
      </c>
      <c r="D5" s="5">
        <v>5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5</v>
      </c>
      <c r="K5" s="5">
        <v>5</v>
      </c>
      <c r="L5" s="5">
        <v>5</v>
      </c>
      <c r="M5" s="8">
        <v>1</v>
      </c>
      <c r="N5" s="8">
        <v>1</v>
      </c>
      <c r="O5" s="60">
        <v>2</v>
      </c>
      <c r="P5" s="61" t="s">
        <v>51</v>
      </c>
      <c r="R5" s="83"/>
      <c r="S5" s="51">
        <v>4</v>
      </c>
      <c r="T5" s="51">
        <f>COUNTIF(C4:C205,4)</f>
        <v>58</v>
      </c>
      <c r="U5" s="51">
        <f>T5*4</f>
        <v>232</v>
      </c>
      <c r="V5" s="70">
        <f>SUM(T5*100)/63</f>
        <v>92.063492063492063</v>
      </c>
    </row>
    <row r="6" spans="1:23">
      <c r="A6" s="55">
        <v>6327</v>
      </c>
      <c r="B6" s="56">
        <v>3</v>
      </c>
      <c r="C6" s="5">
        <v>5</v>
      </c>
      <c r="D6" s="5">
        <v>5</v>
      </c>
      <c r="E6" s="5">
        <v>5</v>
      </c>
      <c r="F6" s="5">
        <v>5</v>
      </c>
      <c r="G6" s="5">
        <v>5</v>
      </c>
      <c r="H6" s="5">
        <v>5</v>
      </c>
      <c r="I6" s="5">
        <v>5</v>
      </c>
      <c r="J6" s="5">
        <v>5</v>
      </c>
      <c r="K6" s="5">
        <v>5</v>
      </c>
      <c r="L6" s="5">
        <v>5</v>
      </c>
      <c r="M6" s="8">
        <v>1</v>
      </c>
      <c r="N6" s="8">
        <v>1</v>
      </c>
      <c r="O6" s="62">
        <v>3</v>
      </c>
      <c r="P6" s="63" t="s">
        <v>52</v>
      </c>
      <c r="R6" s="83"/>
      <c r="S6" s="51">
        <v>3</v>
      </c>
      <c r="T6" s="51">
        <f>COUNTIF(C4:C205,3)</f>
        <v>6</v>
      </c>
      <c r="U6" s="51">
        <f>T6*3</f>
        <v>18</v>
      </c>
      <c r="V6" s="70">
        <f t="shared" ref="V6:V12" si="0">SUM(T6*100)/63</f>
        <v>9.5238095238095237</v>
      </c>
      <c r="W6" s="76">
        <f>SUM(U4:U6)/63</f>
        <v>14.920634920634921</v>
      </c>
    </row>
    <row r="7" spans="1:23">
      <c r="A7" s="55">
        <v>6327</v>
      </c>
      <c r="B7" s="56">
        <v>4</v>
      </c>
      <c r="C7" s="5">
        <v>5</v>
      </c>
      <c r="D7" s="5">
        <v>5</v>
      </c>
      <c r="E7" s="5">
        <v>5</v>
      </c>
      <c r="F7" s="5">
        <v>5</v>
      </c>
      <c r="G7" s="5">
        <v>5</v>
      </c>
      <c r="H7" s="5">
        <v>5</v>
      </c>
      <c r="I7" s="5">
        <v>4</v>
      </c>
      <c r="J7" s="5">
        <v>4</v>
      </c>
      <c r="K7" s="5">
        <v>5</v>
      </c>
      <c r="L7" s="5">
        <v>4</v>
      </c>
      <c r="M7" s="8">
        <v>1</v>
      </c>
      <c r="N7" s="8">
        <v>1</v>
      </c>
      <c r="O7" s="64">
        <v>4</v>
      </c>
      <c r="P7" s="65" t="s">
        <v>53</v>
      </c>
      <c r="R7" s="83" t="s">
        <v>61</v>
      </c>
      <c r="S7" s="51">
        <v>5</v>
      </c>
      <c r="T7" s="51">
        <f>COUNTIF(D4:D205,5)</f>
        <v>165</v>
      </c>
      <c r="U7" s="51">
        <f>T7*5</f>
        <v>825</v>
      </c>
      <c r="V7" s="70">
        <f t="shared" si="0"/>
        <v>261.90476190476193</v>
      </c>
    </row>
    <row r="8" spans="1:23">
      <c r="A8" s="55">
        <v>6327</v>
      </c>
      <c r="B8" s="56">
        <v>5</v>
      </c>
      <c r="C8" s="5">
        <v>5</v>
      </c>
      <c r="D8" s="5">
        <v>5</v>
      </c>
      <c r="E8" s="5">
        <v>5</v>
      </c>
      <c r="F8" s="5">
        <v>5</v>
      </c>
      <c r="G8" s="5">
        <v>5</v>
      </c>
      <c r="H8" s="5">
        <v>5</v>
      </c>
      <c r="I8" s="5">
        <v>4</v>
      </c>
      <c r="J8" s="5">
        <v>5</v>
      </c>
      <c r="K8" s="5">
        <v>4</v>
      </c>
      <c r="L8" s="5">
        <v>4</v>
      </c>
      <c r="M8" s="8">
        <v>1</v>
      </c>
      <c r="N8" s="8">
        <v>1</v>
      </c>
      <c r="O8" s="66">
        <v>5</v>
      </c>
      <c r="P8" s="67" t="s">
        <v>54</v>
      </c>
      <c r="R8" s="83"/>
      <c r="S8" s="51">
        <v>4</v>
      </c>
      <c r="T8" s="51">
        <f>COUNTIF(D4:D205,4)</f>
        <v>37</v>
      </c>
      <c r="U8" s="51">
        <f>T8*4</f>
        <v>148</v>
      </c>
      <c r="V8" s="70">
        <f t="shared" si="0"/>
        <v>58.730158730158728</v>
      </c>
    </row>
    <row r="9" spans="1:23">
      <c r="A9" s="55">
        <v>6327</v>
      </c>
      <c r="B9" s="56">
        <v>6</v>
      </c>
      <c r="C9" s="5">
        <v>5</v>
      </c>
      <c r="D9" s="5">
        <v>5</v>
      </c>
      <c r="E9" s="5">
        <v>5</v>
      </c>
      <c r="F9" s="5">
        <v>5</v>
      </c>
      <c r="G9" s="5">
        <v>5</v>
      </c>
      <c r="H9" s="5">
        <v>5</v>
      </c>
      <c r="I9" s="5">
        <v>4</v>
      </c>
      <c r="J9" s="5">
        <v>4</v>
      </c>
      <c r="K9" s="5">
        <v>5</v>
      </c>
      <c r="L9" s="5">
        <v>5</v>
      </c>
      <c r="M9" s="8">
        <v>1</v>
      </c>
      <c r="N9" s="8">
        <v>1</v>
      </c>
      <c r="O9" s="68">
        <v>6</v>
      </c>
      <c r="P9" s="69" t="s">
        <v>55</v>
      </c>
      <c r="R9" s="83"/>
      <c r="S9" s="51">
        <v>3</v>
      </c>
      <c r="T9" s="51">
        <f>COUNTIF(D4:D205,3)</f>
        <v>0</v>
      </c>
      <c r="U9" s="51">
        <f>T9*3</f>
        <v>0</v>
      </c>
      <c r="V9" s="70">
        <f t="shared" si="0"/>
        <v>0</v>
      </c>
      <c r="W9" s="76">
        <f>SUM(U7:U9)/63</f>
        <v>15.444444444444445</v>
      </c>
    </row>
    <row r="10" spans="1:23">
      <c r="A10" s="55">
        <v>6327</v>
      </c>
      <c r="B10" s="56">
        <v>7</v>
      </c>
      <c r="C10" s="5">
        <v>5</v>
      </c>
      <c r="D10" s="5">
        <v>5</v>
      </c>
      <c r="E10" s="5">
        <v>5</v>
      </c>
      <c r="F10" s="5">
        <v>5</v>
      </c>
      <c r="G10" s="5">
        <v>5</v>
      </c>
      <c r="H10" s="5">
        <v>5</v>
      </c>
      <c r="I10" s="5">
        <v>4</v>
      </c>
      <c r="J10" s="5">
        <v>5</v>
      </c>
      <c r="K10" s="5">
        <v>4</v>
      </c>
      <c r="L10" s="5">
        <v>4</v>
      </c>
      <c r="M10" s="8">
        <v>1</v>
      </c>
      <c r="N10" s="8">
        <v>1</v>
      </c>
      <c r="R10" s="83" t="s">
        <v>62</v>
      </c>
      <c r="S10" s="51">
        <v>5</v>
      </c>
      <c r="T10" s="51">
        <f>COUNTIF(E4:E205,5)</f>
        <v>163</v>
      </c>
      <c r="U10" s="51">
        <f>T10*5</f>
        <v>815</v>
      </c>
      <c r="V10" s="70">
        <f t="shared" si="0"/>
        <v>258.73015873015873</v>
      </c>
    </row>
    <row r="11" spans="1:23">
      <c r="A11" s="55">
        <v>6327</v>
      </c>
      <c r="B11" s="56">
        <v>8</v>
      </c>
      <c r="C11" s="5">
        <v>4</v>
      </c>
      <c r="D11" s="5">
        <v>5</v>
      </c>
      <c r="E11" s="5">
        <v>5</v>
      </c>
      <c r="F11" s="5">
        <v>5</v>
      </c>
      <c r="G11" s="5">
        <v>5</v>
      </c>
      <c r="H11" s="5">
        <v>5</v>
      </c>
      <c r="I11" s="5">
        <v>4</v>
      </c>
      <c r="J11" s="5">
        <v>4</v>
      </c>
      <c r="K11" s="5">
        <v>5</v>
      </c>
      <c r="L11" s="5">
        <v>5</v>
      </c>
      <c r="M11" s="8">
        <v>1</v>
      </c>
      <c r="N11" s="8">
        <v>1</v>
      </c>
      <c r="R11" s="83"/>
      <c r="S11" s="51">
        <v>4</v>
      </c>
      <c r="T11" s="51">
        <f>COUNTIF(E4:E205,4)</f>
        <v>39</v>
      </c>
      <c r="U11" s="51">
        <f>T11*4</f>
        <v>156</v>
      </c>
      <c r="V11" s="70">
        <f t="shared" si="0"/>
        <v>61.904761904761905</v>
      </c>
    </row>
    <row r="12" spans="1:23">
      <c r="A12" s="55">
        <v>6327</v>
      </c>
      <c r="B12" s="56">
        <v>9</v>
      </c>
      <c r="C12" s="5">
        <v>5</v>
      </c>
      <c r="D12" s="5">
        <v>5</v>
      </c>
      <c r="E12" s="5">
        <v>5</v>
      </c>
      <c r="F12" s="5">
        <v>5</v>
      </c>
      <c r="G12" s="5">
        <v>5</v>
      </c>
      <c r="H12" s="5">
        <v>5</v>
      </c>
      <c r="I12" s="5">
        <v>5</v>
      </c>
      <c r="J12" s="5">
        <v>4</v>
      </c>
      <c r="K12" s="5">
        <v>4</v>
      </c>
      <c r="L12" s="5">
        <v>5</v>
      </c>
      <c r="M12" s="8">
        <v>1</v>
      </c>
      <c r="N12" s="8">
        <v>1</v>
      </c>
      <c r="R12" s="83"/>
      <c r="S12" s="51">
        <v>3</v>
      </c>
      <c r="T12" s="51">
        <f>COUNTIF(E4:E205,3)</f>
        <v>0</v>
      </c>
      <c r="U12" s="51">
        <f>T12*3</f>
        <v>0</v>
      </c>
      <c r="V12" s="70">
        <f t="shared" si="0"/>
        <v>0</v>
      </c>
      <c r="W12" s="76">
        <f>SUM(U10:U12)/63</f>
        <v>15.412698412698413</v>
      </c>
    </row>
    <row r="13" spans="1:23">
      <c r="A13" s="55">
        <v>6327</v>
      </c>
      <c r="B13" s="56">
        <v>10</v>
      </c>
      <c r="C13" s="5">
        <v>5</v>
      </c>
      <c r="D13" s="5">
        <v>5</v>
      </c>
      <c r="E13" s="5">
        <v>5</v>
      </c>
      <c r="F13" s="5">
        <v>5</v>
      </c>
      <c r="G13" s="5">
        <v>5</v>
      </c>
      <c r="H13" s="5">
        <v>5</v>
      </c>
      <c r="I13" s="5">
        <v>4</v>
      </c>
      <c r="J13" s="5">
        <v>5</v>
      </c>
      <c r="K13" s="5">
        <v>4</v>
      </c>
      <c r="L13" s="5">
        <v>5</v>
      </c>
      <c r="M13" s="8">
        <v>1</v>
      </c>
      <c r="N13" s="8">
        <v>1</v>
      </c>
      <c r="R13" s="71"/>
      <c r="S13" s="52"/>
      <c r="T13" s="52"/>
      <c r="U13" s="52"/>
      <c r="V13" s="53"/>
    </row>
    <row r="14" spans="1:23">
      <c r="A14" s="55">
        <v>6327</v>
      </c>
      <c r="B14" s="56">
        <v>11</v>
      </c>
      <c r="C14" s="5">
        <v>4</v>
      </c>
      <c r="D14" s="5">
        <v>5</v>
      </c>
      <c r="E14" s="5">
        <v>5</v>
      </c>
      <c r="F14" s="5">
        <v>5</v>
      </c>
      <c r="G14" s="5">
        <v>5</v>
      </c>
      <c r="H14" s="5">
        <v>5</v>
      </c>
      <c r="I14" s="5">
        <v>4</v>
      </c>
      <c r="J14" s="5">
        <v>4</v>
      </c>
      <c r="K14" s="5">
        <v>4</v>
      </c>
      <c r="L14" s="5">
        <v>5</v>
      </c>
      <c r="M14" s="8">
        <v>1</v>
      </c>
      <c r="N14" s="8">
        <v>1</v>
      </c>
      <c r="R14" s="72" t="s">
        <v>63</v>
      </c>
      <c r="S14" s="51">
        <v>5</v>
      </c>
      <c r="T14" s="51">
        <f>COUNTIF(F4:F205,5)</f>
        <v>202</v>
      </c>
      <c r="U14" s="51">
        <f>T14*5</f>
        <v>1010</v>
      </c>
      <c r="V14" s="70">
        <f t="shared" ref="V14:V36" si="1">SUM(T14*100)/63</f>
        <v>320.63492063492066</v>
      </c>
    </row>
    <row r="15" spans="1:23">
      <c r="A15" s="55">
        <v>6327</v>
      </c>
      <c r="B15" s="56">
        <v>12</v>
      </c>
      <c r="C15" s="5">
        <v>5</v>
      </c>
      <c r="D15" s="5">
        <v>5</v>
      </c>
      <c r="E15" s="5">
        <v>5</v>
      </c>
      <c r="F15" s="5">
        <v>5</v>
      </c>
      <c r="G15" s="5">
        <v>5</v>
      </c>
      <c r="H15" s="5">
        <v>5</v>
      </c>
      <c r="I15" s="5">
        <v>5</v>
      </c>
      <c r="J15" s="5">
        <v>4</v>
      </c>
      <c r="K15" s="5">
        <v>4</v>
      </c>
      <c r="L15" s="5">
        <v>4</v>
      </c>
      <c r="M15" s="8">
        <v>1</v>
      </c>
      <c r="N15" s="8">
        <v>1</v>
      </c>
      <c r="R15" s="72"/>
      <c r="S15" s="51">
        <v>4</v>
      </c>
      <c r="T15" s="51">
        <f>COUNTIF(F4:F205,4)</f>
        <v>0</v>
      </c>
      <c r="U15" s="51">
        <f>T15*4</f>
        <v>0</v>
      </c>
      <c r="V15" s="70">
        <f t="shared" si="1"/>
        <v>0</v>
      </c>
    </row>
    <row r="16" spans="1:23">
      <c r="A16" s="55">
        <v>6327</v>
      </c>
      <c r="B16" s="56">
        <v>13</v>
      </c>
      <c r="C16" s="5">
        <v>5</v>
      </c>
      <c r="D16" s="5">
        <v>5</v>
      </c>
      <c r="E16" s="5">
        <v>5</v>
      </c>
      <c r="F16" s="5">
        <v>5</v>
      </c>
      <c r="G16" s="5">
        <v>5</v>
      </c>
      <c r="H16" s="5">
        <v>5</v>
      </c>
      <c r="I16" s="5">
        <v>5</v>
      </c>
      <c r="J16" s="5">
        <v>5</v>
      </c>
      <c r="K16" s="5">
        <v>4</v>
      </c>
      <c r="L16" s="5">
        <v>5</v>
      </c>
      <c r="M16" s="8">
        <v>1</v>
      </c>
      <c r="N16" s="8">
        <v>1</v>
      </c>
      <c r="R16" s="72"/>
      <c r="S16" s="51">
        <v>3</v>
      </c>
      <c r="T16" s="51">
        <f>COUNTIF(F4:F205,3)</f>
        <v>0</v>
      </c>
      <c r="U16" s="51">
        <f>T16*3</f>
        <v>0</v>
      </c>
      <c r="V16" s="70">
        <f t="shared" si="1"/>
        <v>0</v>
      </c>
      <c r="W16" s="76">
        <f>SUM(U14:U16)/63</f>
        <v>16.031746031746032</v>
      </c>
    </row>
    <row r="17" spans="1:23">
      <c r="A17" s="55">
        <v>6327</v>
      </c>
      <c r="B17" s="56">
        <v>14</v>
      </c>
      <c r="C17" s="5">
        <v>5</v>
      </c>
      <c r="D17" s="5">
        <v>5</v>
      </c>
      <c r="E17" s="5">
        <v>5</v>
      </c>
      <c r="F17" s="5">
        <v>5</v>
      </c>
      <c r="G17" s="5">
        <v>5</v>
      </c>
      <c r="H17" s="5">
        <v>5</v>
      </c>
      <c r="I17" s="5">
        <v>5</v>
      </c>
      <c r="J17" s="5">
        <v>5</v>
      </c>
      <c r="K17" s="5">
        <v>5</v>
      </c>
      <c r="L17" s="5">
        <v>5</v>
      </c>
      <c r="M17" s="8">
        <v>1</v>
      </c>
      <c r="N17" s="8">
        <v>1</v>
      </c>
      <c r="R17" s="72" t="s">
        <v>64</v>
      </c>
      <c r="S17" s="51">
        <v>5</v>
      </c>
      <c r="T17" s="51">
        <f>COUNTIF(G4:G205,5)</f>
        <v>195</v>
      </c>
      <c r="U17" s="51">
        <f>T17*5</f>
        <v>975</v>
      </c>
      <c r="V17" s="70">
        <f t="shared" si="1"/>
        <v>309.52380952380952</v>
      </c>
      <c r="W17" s="85"/>
    </row>
    <row r="18" spans="1:23">
      <c r="A18" s="55">
        <v>6327</v>
      </c>
      <c r="B18" s="56">
        <v>15</v>
      </c>
      <c r="C18" s="5">
        <v>5</v>
      </c>
      <c r="D18" s="5">
        <v>5</v>
      </c>
      <c r="E18" s="5">
        <v>5</v>
      </c>
      <c r="F18" s="5">
        <v>5</v>
      </c>
      <c r="G18" s="5">
        <v>5</v>
      </c>
      <c r="H18" s="5">
        <v>5</v>
      </c>
      <c r="I18" s="5">
        <v>4</v>
      </c>
      <c r="J18" s="5">
        <v>5</v>
      </c>
      <c r="K18" s="5">
        <v>5</v>
      </c>
      <c r="L18" s="5">
        <v>4</v>
      </c>
      <c r="M18" s="8">
        <v>1</v>
      </c>
      <c r="N18" s="8">
        <v>1</v>
      </c>
      <c r="R18" s="72"/>
      <c r="S18" s="51">
        <v>4</v>
      </c>
      <c r="T18" s="51">
        <f>COUNTIF(G4:G205,4)</f>
        <v>7</v>
      </c>
      <c r="U18" s="51">
        <f>T18*4</f>
        <v>28</v>
      </c>
      <c r="V18" s="70">
        <f t="shared" si="1"/>
        <v>11.111111111111111</v>
      </c>
      <c r="W18" s="85"/>
    </row>
    <row r="19" spans="1:23">
      <c r="A19" s="55">
        <v>6327</v>
      </c>
      <c r="B19" s="56">
        <v>16</v>
      </c>
      <c r="C19" s="5">
        <v>5</v>
      </c>
      <c r="D19" s="5">
        <v>5</v>
      </c>
      <c r="E19" s="5">
        <v>5</v>
      </c>
      <c r="F19" s="5">
        <v>5</v>
      </c>
      <c r="G19" s="5">
        <v>5</v>
      </c>
      <c r="H19" s="5">
        <v>5</v>
      </c>
      <c r="I19" s="5">
        <v>5</v>
      </c>
      <c r="J19" s="5">
        <v>5</v>
      </c>
      <c r="K19" s="5">
        <v>5</v>
      </c>
      <c r="L19" s="5">
        <v>5</v>
      </c>
      <c r="M19" s="8">
        <v>1</v>
      </c>
      <c r="N19" s="8">
        <v>1</v>
      </c>
      <c r="R19" s="72"/>
      <c r="S19" s="51">
        <v>3</v>
      </c>
      <c r="T19" s="51">
        <f>COUNTIF(G4:G205,3)</f>
        <v>0</v>
      </c>
      <c r="U19" s="51">
        <f>T19*3</f>
        <v>0</v>
      </c>
      <c r="V19" s="70">
        <f t="shared" si="1"/>
        <v>0</v>
      </c>
      <c r="W19" s="76">
        <f>SUM(U17:U19)/63</f>
        <v>15.920634920634921</v>
      </c>
    </row>
    <row r="20" spans="1:23">
      <c r="A20" s="55">
        <v>6327</v>
      </c>
      <c r="B20" s="56">
        <v>17</v>
      </c>
      <c r="C20" s="5">
        <v>5</v>
      </c>
      <c r="D20" s="5">
        <v>5</v>
      </c>
      <c r="E20" s="5">
        <v>5</v>
      </c>
      <c r="F20" s="5">
        <v>5</v>
      </c>
      <c r="G20" s="5">
        <v>5</v>
      </c>
      <c r="H20" s="5">
        <v>5</v>
      </c>
      <c r="I20" s="5">
        <v>4</v>
      </c>
      <c r="J20" s="5">
        <v>4</v>
      </c>
      <c r="K20" s="5">
        <v>4</v>
      </c>
      <c r="L20" s="5">
        <v>4</v>
      </c>
      <c r="M20" s="8">
        <v>1</v>
      </c>
      <c r="N20" s="8">
        <v>1</v>
      </c>
      <c r="R20" s="72" t="s">
        <v>65</v>
      </c>
      <c r="S20" s="51">
        <v>5</v>
      </c>
      <c r="T20" s="51">
        <f>COUNTIF(H4:H205,5)</f>
        <v>193</v>
      </c>
      <c r="U20" s="51">
        <f>T20*5</f>
        <v>965</v>
      </c>
      <c r="V20" s="70">
        <f t="shared" si="1"/>
        <v>306.34920634920633</v>
      </c>
      <c r="W20" s="85"/>
    </row>
    <row r="21" spans="1:23">
      <c r="A21" s="55">
        <v>6327</v>
      </c>
      <c r="B21" s="56">
        <v>18</v>
      </c>
      <c r="C21" s="5">
        <v>5</v>
      </c>
      <c r="D21" s="5">
        <v>5</v>
      </c>
      <c r="E21" s="5">
        <v>5</v>
      </c>
      <c r="F21" s="5">
        <v>5</v>
      </c>
      <c r="G21" s="5">
        <v>5</v>
      </c>
      <c r="H21" s="5">
        <v>5</v>
      </c>
      <c r="I21" s="5">
        <v>5</v>
      </c>
      <c r="J21" s="5">
        <v>4</v>
      </c>
      <c r="K21" s="5">
        <v>4</v>
      </c>
      <c r="L21" s="5">
        <v>5</v>
      </c>
      <c r="M21" s="8">
        <v>1</v>
      </c>
      <c r="N21" s="8">
        <v>1</v>
      </c>
      <c r="R21" s="72"/>
      <c r="S21" s="51">
        <v>4</v>
      </c>
      <c r="T21" s="51">
        <f>COUNTIF(H4:H205,4)</f>
        <v>9</v>
      </c>
      <c r="U21" s="51">
        <f>T21*4</f>
        <v>36</v>
      </c>
      <c r="V21" s="70">
        <f t="shared" si="1"/>
        <v>14.285714285714286</v>
      </c>
      <c r="W21" s="85"/>
    </row>
    <row r="22" spans="1:23">
      <c r="A22" s="55">
        <v>6327</v>
      </c>
      <c r="B22" s="56">
        <v>19</v>
      </c>
      <c r="C22" s="5">
        <v>4</v>
      </c>
      <c r="D22" s="5">
        <v>5</v>
      </c>
      <c r="E22" s="5">
        <v>5</v>
      </c>
      <c r="F22" s="5">
        <v>5</v>
      </c>
      <c r="G22" s="5">
        <v>5</v>
      </c>
      <c r="H22" s="5">
        <v>5</v>
      </c>
      <c r="I22" s="5">
        <v>4</v>
      </c>
      <c r="J22" s="5">
        <v>5</v>
      </c>
      <c r="K22" s="5">
        <v>5</v>
      </c>
      <c r="L22" s="5">
        <v>4</v>
      </c>
      <c r="M22" s="8">
        <v>1</v>
      </c>
      <c r="N22" s="8">
        <v>1</v>
      </c>
      <c r="R22" s="72"/>
      <c r="S22" s="51">
        <v>3</v>
      </c>
      <c r="T22" s="51">
        <f>COUNTIF(H4:H205,3)</f>
        <v>0</v>
      </c>
      <c r="U22" s="51">
        <f>T22*3</f>
        <v>0</v>
      </c>
      <c r="V22" s="70">
        <f t="shared" si="1"/>
        <v>0</v>
      </c>
      <c r="W22" s="76">
        <f>SUM(U20:U22)/63</f>
        <v>15.888888888888889</v>
      </c>
    </row>
    <row r="23" spans="1:23">
      <c r="A23" s="55">
        <v>6327</v>
      </c>
      <c r="B23" s="56">
        <v>20</v>
      </c>
      <c r="C23" s="5">
        <v>5</v>
      </c>
      <c r="D23" s="5">
        <v>5</v>
      </c>
      <c r="E23" s="5">
        <v>5</v>
      </c>
      <c r="F23" s="5">
        <v>5</v>
      </c>
      <c r="G23" s="5">
        <v>5</v>
      </c>
      <c r="H23" s="5">
        <v>5</v>
      </c>
      <c r="I23" s="5">
        <v>5</v>
      </c>
      <c r="J23" s="5">
        <v>4</v>
      </c>
      <c r="K23" s="5">
        <v>4</v>
      </c>
      <c r="L23" s="5">
        <v>4</v>
      </c>
      <c r="M23" s="8">
        <v>1</v>
      </c>
      <c r="N23" s="8">
        <v>1</v>
      </c>
      <c r="R23" s="71"/>
      <c r="S23" s="52"/>
      <c r="T23" s="52"/>
      <c r="U23" s="52"/>
      <c r="V23" s="76"/>
    </row>
    <row r="24" spans="1:23">
      <c r="A24" s="55">
        <v>6327</v>
      </c>
      <c r="B24" s="56">
        <v>21</v>
      </c>
      <c r="C24" s="5">
        <v>5</v>
      </c>
      <c r="D24" s="5">
        <v>5</v>
      </c>
      <c r="E24" s="5">
        <v>5</v>
      </c>
      <c r="F24" s="5">
        <v>5</v>
      </c>
      <c r="G24" s="5">
        <v>5</v>
      </c>
      <c r="H24" s="5">
        <v>5</v>
      </c>
      <c r="I24" s="5">
        <v>4</v>
      </c>
      <c r="J24" s="5">
        <v>4</v>
      </c>
      <c r="K24" s="5">
        <v>4</v>
      </c>
      <c r="L24" s="5">
        <v>5</v>
      </c>
      <c r="M24" s="8">
        <v>1</v>
      </c>
      <c r="N24" s="8">
        <v>1</v>
      </c>
      <c r="R24" s="73" t="s">
        <v>66</v>
      </c>
      <c r="S24" s="51">
        <v>5</v>
      </c>
      <c r="T24" s="51">
        <f>COUNTIF(I4:I205,5)</f>
        <v>163</v>
      </c>
      <c r="U24" s="51">
        <f>T24*5</f>
        <v>815</v>
      </c>
      <c r="V24" s="70">
        <f t="shared" si="1"/>
        <v>258.73015873015873</v>
      </c>
    </row>
    <row r="25" spans="1:23">
      <c r="A25" s="55">
        <v>6327</v>
      </c>
      <c r="B25" s="56">
        <v>22</v>
      </c>
      <c r="C25" s="5">
        <v>4</v>
      </c>
      <c r="D25" s="5">
        <v>5</v>
      </c>
      <c r="E25" s="5">
        <v>5</v>
      </c>
      <c r="F25" s="5">
        <v>5</v>
      </c>
      <c r="G25" s="5">
        <v>5</v>
      </c>
      <c r="H25" s="5">
        <v>5</v>
      </c>
      <c r="I25" s="5">
        <v>5</v>
      </c>
      <c r="J25" s="5">
        <v>5</v>
      </c>
      <c r="K25" s="5">
        <v>5</v>
      </c>
      <c r="L25" s="5">
        <v>5</v>
      </c>
      <c r="M25" s="8">
        <v>1</v>
      </c>
      <c r="N25" s="8">
        <v>1</v>
      </c>
      <c r="R25" s="73"/>
      <c r="S25" s="51">
        <v>4</v>
      </c>
      <c r="T25" s="51">
        <f>COUNTIF(I4:I205,4)</f>
        <v>39</v>
      </c>
      <c r="U25" s="51">
        <f>T25*4</f>
        <v>156</v>
      </c>
      <c r="V25" s="70">
        <f t="shared" si="1"/>
        <v>61.904761904761905</v>
      </c>
    </row>
    <row r="26" spans="1:23">
      <c r="A26" s="55">
        <v>6327</v>
      </c>
      <c r="B26" s="56">
        <v>23</v>
      </c>
      <c r="C26" s="5">
        <v>5</v>
      </c>
      <c r="D26" s="5">
        <v>5</v>
      </c>
      <c r="E26" s="5">
        <v>5</v>
      </c>
      <c r="F26" s="5">
        <v>5</v>
      </c>
      <c r="G26" s="5">
        <v>5</v>
      </c>
      <c r="H26" s="5">
        <v>5</v>
      </c>
      <c r="I26" s="5">
        <v>5</v>
      </c>
      <c r="J26" s="5">
        <v>4</v>
      </c>
      <c r="K26" s="5">
        <v>4</v>
      </c>
      <c r="L26" s="5">
        <v>5</v>
      </c>
      <c r="M26" s="8">
        <v>1</v>
      </c>
      <c r="N26" s="8">
        <v>1</v>
      </c>
      <c r="R26" s="73"/>
      <c r="S26" s="51">
        <v>3</v>
      </c>
      <c r="T26" s="51">
        <f>COUNTIF(I4:I205,3)</f>
        <v>0</v>
      </c>
      <c r="U26" s="51">
        <f>T26*3</f>
        <v>0</v>
      </c>
      <c r="V26" s="70">
        <f t="shared" si="1"/>
        <v>0</v>
      </c>
      <c r="W26" s="76">
        <f>SUM(U24:U26)/63</f>
        <v>15.412698412698413</v>
      </c>
    </row>
    <row r="27" spans="1:23">
      <c r="A27" s="55">
        <v>6327</v>
      </c>
      <c r="B27" s="56">
        <v>24</v>
      </c>
      <c r="C27" s="5">
        <v>5</v>
      </c>
      <c r="D27" s="5">
        <v>5</v>
      </c>
      <c r="E27" s="5">
        <v>5</v>
      </c>
      <c r="F27" s="5">
        <v>5</v>
      </c>
      <c r="G27" s="5">
        <v>5</v>
      </c>
      <c r="H27" s="5">
        <v>5</v>
      </c>
      <c r="I27" s="5">
        <v>4</v>
      </c>
      <c r="J27" s="5">
        <v>5</v>
      </c>
      <c r="K27" s="5">
        <v>5</v>
      </c>
      <c r="L27" s="5">
        <v>4</v>
      </c>
      <c r="M27" s="8">
        <v>1</v>
      </c>
      <c r="N27" s="8">
        <v>1</v>
      </c>
      <c r="R27" s="73" t="s">
        <v>67</v>
      </c>
      <c r="S27" s="51">
        <v>5</v>
      </c>
      <c r="T27" s="51">
        <f>COUNTIF(J4:J205,5)</f>
        <v>150</v>
      </c>
      <c r="U27" s="51">
        <f>T27*5</f>
        <v>750</v>
      </c>
      <c r="V27" s="70">
        <f t="shared" si="1"/>
        <v>238.0952380952381</v>
      </c>
      <c r="W27" s="85"/>
    </row>
    <row r="28" spans="1:23">
      <c r="A28" s="55">
        <v>6327</v>
      </c>
      <c r="B28" s="56">
        <v>25</v>
      </c>
      <c r="C28" s="5">
        <v>4</v>
      </c>
      <c r="D28" s="5">
        <v>5</v>
      </c>
      <c r="E28" s="5">
        <v>5</v>
      </c>
      <c r="F28" s="5">
        <v>5</v>
      </c>
      <c r="G28" s="5">
        <v>5</v>
      </c>
      <c r="H28" s="5">
        <v>5</v>
      </c>
      <c r="I28" s="5">
        <v>5</v>
      </c>
      <c r="J28" s="5">
        <v>4</v>
      </c>
      <c r="K28" s="5">
        <v>4</v>
      </c>
      <c r="L28" s="5">
        <v>5</v>
      </c>
      <c r="M28" s="8">
        <v>1</v>
      </c>
      <c r="N28" s="8">
        <v>1</v>
      </c>
      <c r="R28" s="73"/>
      <c r="S28" s="51">
        <v>4</v>
      </c>
      <c r="T28" s="51">
        <f>COUNTIF(J4:J205,4)</f>
        <v>48</v>
      </c>
      <c r="U28" s="51">
        <f>T28*4</f>
        <v>192</v>
      </c>
      <c r="V28" s="70">
        <f t="shared" si="1"/>
        <v>76.19047619047619</v>
      </c>
      <c r="W28" s="85"/>
    </row>
    <row r="29" spans="1:23">
      <c r="A29" s="55">
        <v>6327</v>
      </c>
      <c r="B29" s="56">
        <v>26</v>
      </c>
      <c r="C29" s="5">
        <v>5</v>
      </c>
      <c r="D29" s="5">
        <v>5</v>
      </c>
      <c r="E29" s="5">
        <v>5</v>
      </c>
      <c r="F29" s="5">
        <v>5</v>
      </c>
      <c r="G29" s="5">
        <v>5</v>
      </c>
      <c r="H29" s="5">
        <v>5</v>
      </c>
      <c r="I29" s="5">
        <v>5</v>
      </c>
      <c r="J29" s="5">
        <v>4</v>
      </c>
      <c r="K29" s="5">
        <v>4</v>
      </c>
      <c r="L29" s="5">
        <v>5</v>
      </c>
      <c r="M29" s="8">
        <v>1</v>
      </c>
      <c r="N29" s="8">
        <v>1</v>
      </c>
      <c r="R29" s="73"/>
      <c r="S29" s="51">
        <v>3</v>
      </c>
      <c r="T29" s="51">
        <f>COUNTIF(J4:J205,3)</f>
        <v>4</v>
      </c>
      <c r="U29" s="51">
        <f>T29*3</f>
        <v>12</v>
      </c>
      <c r="V29" s="70">
        <f t="shared" si="1"/>
        <v>6.3492063492063489</v>
      </c>
      <c r="W29" s="76">
        <f>SUM(U27:U29)/63</f>
        <v>15.142857142857142</v>
      </c>
    </row>
    <row r="30" spans="1:23">
      <c r="A30" s="55">
        <v>6327</v>
      </c>
      <c r="B30" s="56">
        <v>27</v>
      </c>
      <c r="C30" s="5">
        <v>5</v>
      </c>
      <c r="D30" s="5">
        <v>5</v>
      </c>
      <c r="E30" s="5">
        <v>5</v>
      </c>
      <c r="F30" s="5">
        <v>5</v>
      </c>
      <c r="G30" s="5">
        <v>5</v>
      </c>
      <c r="H30" s="5">
        <v>5</v>
      </c>
      <c r="I30" s="5">
        <v>4</v>
      </c>
      <c r="J30" s="5">
        <v>5</v>
      </c>
      <c r="K30" s="5">
        <v>4</v>
      </c>
      <c r="L30" s="5">
        <v>5</v>
      </c>
      <c r="M30" s="8">
        <v>1</v>
      </c>
      <c r="N30" s="8">
        <v>1</v>
      </c>
      <c r="R30" s="73" t="s">
        <v>68</v>
      </c>
      <c r="S30" s="51">
        <v>5</v>
      </c>
      <c r="T30" s="51">
        <f>COUNTIF(K4:K205,5)</f>
        <v>165</v>
      </c>
      <c r="U30" s="51">
        <f>T30*5</f>
        <v>825</v>
      </c>
      <c r="V30" s="70">
        <f t="shared" si="1"/>
        <v>261.90476190476193</v>
      </c>
      <c r="W30" s="85"/>
    </row>
    <row r="31" spans="1:23">
      <c r="A31" s="55">
        <v>6327</v>
      </c>
      <c r="B31" s="56">
        <v>28</v>
      </c>
      <c r="C31" s="5">
        <v>5</v>
      </c>
      <c r="D31" s="5">
        <v>5</v>
      </c>
      <c r="E31" s="5">
        <v>5</v>
      </c>
      <c r="F31" s="5">
        <v>5</v>
      </c>
      <c r="G31" s="5">
        <v>5</v>
      </c>
      <c r="H31" s="5">
        <v>5</v>
      </c>
      <c r="I31" s="5">
        <v>5</v>
      </c>
      <c r="J31" s="5">
        <v>4</v>
      </c>
      <c r="K31" s="5">
        <v>5</v>
      </c>
      <c r="L31" s="5">
        <v>4</v>
      </c>
      <c r="M31" s="8">
        <v>1</v>
      </c>
      <c r="N31" s="8">
        <v>1</v>
      </c>
      <c r="R31" s="73"/>
      <c r="S31" s="51">
        <v>4</v>
      </c>
      <c r="T31" s="51">
        <f>COUNTIF(K4:K205,4)</f>
        <v>37</v>
      </c>
      <c r="U31" s="51">
        <f>T31*4</f>
        <v>148</v>
      </c>
      <c r="V31" s="70">
        <f t="shared" si="1"/>
        <v>58.730158730158728</v>
      </c>
      <c r="W31" s="85"/>
    </row>
    <row r="32" spans="1:23">
      <c r="A32" s="55">
        <v>6327</v>
      </c>
      <c r="B32" s="56">
        <v>29</v>
      </c>
      <c r="C32" s="5">
        <v>5</v>
      </c>
      <c r="D32" s="5">
        <v>5</v>
      </c>
      <c r="E32" s="5">
        <v>5</v>
      </c>
      <c r="F32" s="5">
        <v>5</v>
      </c>
      <c r="G32" s="5">
        <v>5</v>
      </c>
      <c r="H32" s="5">
        <v>5</v>
      </c>
      <c r="I32" s="5">
        <v>5</v>
      </c>
      <c r="J32" s="5">
        <v>4</v>
      </c>
      <c r="K32" s="5">
        <v>4</v>
      </c>
      <c r="L32" s="5">
        <v>4</v>
      </c>
      <c r="M32" s="8">
        <v>1</v>
      </c>
      <c r="N32" s="8">
        <v>1</v>
      </c>
      <c r="R32" s="73"/>
      <c r="S32" s="51">
        <v>3</v>
      </c>
      <c r="T32" s="51">
        <f>COUNTIF(K4:K205,3)</f>
        <v>0</v>
      </c>
      <c r="U32" s="51">
        <f>T32*3</f>
        <v>0</v>
      </c>
      <c r="V32" s="70">
        <f t="shared" si="1"/>
        <v>0</v>
      </c>
      <c r="W32" s="76">
        <f>SUM(U30:U32)/63</f>
        <v>15.444444444444445</v>
      </c>
    </row>
    <row r="33" spans="1:23">
      <c r="A33" s="55">
        <v>6327</v>
      </c>
      <c r="B33" s="56">
        <v>30</v>
      </c>
      <c r="C33" s="5">
        <v>5</v>
      </c>
      <c r="D33" s="5">
        <v>5</v>
      </c>
      <c r="E33" s="5">
        <v>5</v>
      </c>
      <c r="F33" s="5">
        <v>5</v>
      </c>
      <c r="G33" s="5">
        <v>5</v>
      </c>
      <c r="H33" s="5">
        <v>5</v>
      </c>
      <c r="I33" s="5">
        <v>5</v>
      </c>
      <c r="J33" s="5">
        <v>5</v>
      </c>
      <c r="K33" s="5">
        <v>5</v>
      </c>
      <c r="L33" s="5">
        <v>5</v>
      </c>
      <c r="M33" s="8">
        <v>1</v>
      </c>
      <c r="N33" s="8">
        <v>1</v>
      </c>
      <c r="R33" s="71"/>
      <c r="S33" s="52"/>
      <c r="T33" s="52"/>
      <c r="U33" s="52"/>
      <c r="V33" s="76"/>
    </row>
    <row r="34" spans="1:23">
      <c r="A34" s="55">
        <v>6327</v>
      </c>
      <c r="B34" s="56">
        <v>31</v>
      </c>
      <c r="C34" s="5">
        <v>4</v>
      </c>
      <c r="D34" s="5">
        <v>5</v>
      </c>
      <c r="E34" s="5">
        <v>5</v>
      </c>
      <c r="F34" s="5">
        <v>5</v>
      </c>
      <c r="G34" s="5">
        <v>5</v>
      </c>
      <c r="H34" s="5">
        <v>5</v>
      </c>
      <c r="I34" s="5">
        <v>4</v>
      </c>
      <c r="J34" s="5">
        <v>5</v>
      </c>
      <c r="K34" s="5">
        <v>5</v>
      </c>
      <c r="L34" s="5">
        <v>4</v>
      </c>
      <c r="M34" s="8">
        <v>1</v>
      </c>
      <c r="N34" s="8">
        <v>1</v>
      </c>
      <c r="R34" s="78" t="s">
        <v>69</v>
      </c>
      <c r="S34" s="51">
        <v>5</v>
      </c>
      <c r="T34" s="51">
        <f>COUNTIF(L4:L205,5)</f>
        <v>167</v>
      </c>
      <c r="U34" s="51">
        <f>T34*5</f>
        <v>835</v>
      </c>
      <c r="V34" s="70">
        <f t="shared" si="1"/>
        <v>265.07936507936506</v>
      </c>
    </row>
    <row r="35" spans="1:23">
      <c r="A35" s="55">
        <v>6327</v>
      </c>
      <c r="B35" s="56">
        <v>32</v>
      </c>
      <c r="C35" s="5">
        <v>5</v>
      </c>
      <c r="D35" s="5">
        <v>5</v>
      </c>
      <c r="E35" s="5">
        <v>5</v>
      </c>
      <c r="F35" s="5">
        <v>5</v>
      </c>
      <c r="G35" s="5">
        <v>5</v>
      </c>
      <c r="H35" s="5">
        <v>5</v>
      </c>
      <c r="I35" s="5">
        <v>5</v>
      </c>
      <c r="J35" s="5">
        <v>5</v>
      </c>
      <c r="K35" s="5">
        <v>4</v>
      </c>
      <c r="L35" s="5">
        <v>5</v>
      </c>
      <c r="M35" s="8">
        <v>1</v>
      </c>
      <c r="N35" s="8">
        <v>1</v>
      </c>
      <c r="R35" s="78"/>
      <c r="S35" s="51">
        <v>4</v>
      </c>
      <c r="T35" s="51">
        <f>COUNTIF(K4:K205,4)</f>
        <v>37</v>
      </c>
      <c r="U35" s="51">
        <f>T35*4</f>
        <v>148</v>
      </c>
      <c r="V35" s="70">
        <f t="shared" si="1"/>
        <v>58.730158730158728</v>
      </c>
    </row>
    <row r="36" spans="1:23">
      <c r="A36" s="55">
        <v>6327</v>
      </c>
      <c r="B36" s="56">
        <v>33</v>
      </c>
      <c r="C36" s="5">
        <v>4</v>
      </c>
      <c r="D36" s="5">
        <v>5</v>
      </c>
      <c r="E36" s="5">
        <v>5</v>
      </c>
      <c r="F36" s="5">
        <v>5</v>
      </c>
      <c r="G36" s="5">
        <v>5</v>
      </c>
      <c r="H36" s="5">
        <v>5</v>
      </c>
      <c r="I36" s="5">
        <v>4</v>
      </c>
      <c r="J36" s="5">
        <v>5</v>
      </c>
      <c r="K36" s="5">
        <v>5</v>
      </c>
      <c r="L36" s="5">
        <v>4</v>
      </c>
      <c r="M36" s="8">
        <v>1</v>
      </c>
      <c r="N36" s="8">
        <v>1</v>
      </c>
      <c r="R36" s="78"/>
      <c r="S36" s="51">
        <v>3</v>
      </c>
      <c r="T36" s="51">
        <f>COUNTIF(K4:K205,3)</f>
        <v>0</v>
      </c>
      <c r="U36" s="51">
        <f>U38</f>
        <v>0</v>
      </c>
      <c r="V36" s="70">
        <f t="shared" si="1"/>
        <v>0</v>
      </c>
      <c r="W36" s="76">
        <f>SUM(U34:U36)/63</f>
        <v>15.603174603174603</v>
      </c>
    </row>
    <row r="37" spans="1:23">
      <c r="A37" s="55">
        <v>6327</v>
      </c>
      <c r="B37" s="56">
        <v>34</v>
      </c>
      <c r="C37" s="5">
        <v>5</v>
      </c>
      <c r="D37" s="5">
        <v>5</v>
      </c>
      <c r="E37" s="5">
        <v>5</v>
      </c>
      <c r="F37" s="5">
        <v>5</v>
      </c>
      <c r="G37" s="5">
        <v>5</v>
      </c>
      <c r="H37" s="5">
        <v>5</v>
      </c>
      <c r="I37" s="5">
        <v>4</v>
      </c>
      <c r="J37" s="5">
        <v>4</v>
      </c>
      <c r="K37" s="5">
        <v>4</v>
      </c>
      <c r="L37" s="5">
        <v>5</v>
      </c>
      <c r="M37" s="8">
        <v>1</v>
      </c>
      <c r="N37" s="8">
        <v>1</v>
      </c>
      <c r="R37" s="74"/>
      <c r="S37" s="38"/>
      <c r="T37" s="38"/>
      <c r="U37" s="38"/>
      <c r="V37" s="77"/>
    </row>
    <row r="38" spans="1:23">
      <c r="A38" s="55">
        <v>6327</v>
      </c>
      <c r="B38" s="56">
        <v>35</v>
      </c>
      <c r="C38" s="5">
        <v>5</v>
      </c>
      <c r="D38" s="5">
        <v>5</v>
      </c>
      <c r="E38" s="5">
        <v>5</v>
      </c>
      <c r="F38" s="5">
        <v>5</v>
      </c>
      <c r="G38" s="5">
        <v>5</v>
      </c>
      <c r="H38" s="5">
        <v>5</v>
      </c>
      <c r="I38" s="5">
        <v>5</v>
      </c>
      <c r="J38" s="5">
        <v>4</v>
      </c>
      <c r="K38" s="5">
        <v>5</v>
      </c>
      <c r="L38" s="5">
        <v>5</v>
      </c>
      <c r="M38" s="8">
        <v>1</v>
      </c>
      <c r="N38" s="8">
        <v>1</v>
      </c>
      <c r="R38" s="79" t="s">
        <v>70</v>
      </c>
      <c r="S38" s="51">
        <v>1</v>
      </c>
      <c r="T38" s="51">
        <f>COUNTIF(M4:M205,1)</f>
        <v>202</v>
      </c>
      <c r="U38" s="51"/>
      <c r="V38" s="70">
        <f>SUM(T38*100)/63</f>
        <v>320.63492063492066</v>
      </c>
    </row>
    <row r="39" spans="1:23">
      <c r="A39" s="55">
        <v>6327</v>
      </c>
      <c r="B39" s="56">
        <v>36</v>
      </c>
      <c r="C39" s="5">
        <v>4</v>
      </c>
      <c r="D39" s="5">
        <v>5</v>
      </c>
      <c r="E39" s="5">
        <v>5</v>
      </c>
      <c r="F39" s="5">
        <v>5</v>
      </c>
      <c r="G39" s="5">
        <v>5</v>
      </c>
      <c r="H39" s="5">
        <v>5</v>
      </c>
      <c r="I39" s="5">
        <v>5</v>
      </c>
      <c r="J39" s="5">
        <v>5</v>
      </c>
      <c r="K39" s="5">
        <v>5</v>
      </c>
      <c r="L39" s="5">
        <v>5</v>
      </c>
      <c r="M39" s="8">
        <v>1</v>
      </c>
      <c r="N39" s="8">
        <v>1</v>
      </c>
      <c r="R39" s="80"/>
      <c r="S39" s="51">
        <v>2</v>
      </c>
      <c r="T39" s="51">
        <f>COUNTIF(M4:M205,2)</f>
        <v>0</v>
      </c>
      <c r="U39" s="51"/>
      <c r="V39" s="70">
        <f>SUM(T39)/63</f>
        <v>0</v>
      </c>
    </row>
    <row r="40" spans="1:23">
      <c r="A40" s="55">
        <v>6327</v>
      </c>
      <c r="B40" s="56">
        <v>37</v>
      </c>
      <c r="C40" s="5">
        <v>5</v>
      </c>
      <c r="D40" s="5">
        <v>5</v>
      </c>
      <c r="E40" s="5">
        <v>5</v>
      </c>
      <c r="F40" s="5">
        <v>5</v>
      </c>
      <c r="G40" s="5">
        <v>5</v>
      </c>
      <c r="H40" s="5">
        <v>5</v>
      </c>
      <c r="I40" s="5">
        <v>5</v>
      </c>
      <c r="J40" s="5">
        <v>5</v>
      </c>
      <c r="K40" s="5">
        <v>5</v>
      </c>
      <c r="L40" s="5">
        <v>5</v>
      </c>
      <c r="M40" s="8">
        <v>1</v>
      </c>
      <c r="N40" s="8">
        <v>1</v>
      </c>
      <c r="R40" s="75"/>
      <c r="S40" s="38"/>
      <c r="T40" s="38"/>
      <c r="U40" s="38"/>
      <c r="V40" s="77"/>
    </row>
    <row r="41" spans="1:23">
      <c r="A41" s="55">
        <v>6327</v>
      </c>
      <c r="B41" s="56">
        <v>38</v>
      </c>
      <c r="C41" s="5">
        <v>5</v>
      </c>
      <c r="D41" s="5">
        <v>5</v>
      </c>
      <c r="E41" s="5">
        <v>5</v>
      </c>
      <c r="F41" s="5">
        <v>5</v>
      </c>
      <c r="G41" s="5">
        <v>5</v>
      </c>
      <c r="H41" s="5">
        <v>5</v>
      </c>
      <c r="I41" s="5">
        <v>4</v>
      </c>
      <c r="J41" s="5">
        <v>4</v>
      </c>
      <c r="K41" s="5">
        <v>5</v>
      </c>
      <c r="L41" s="5">
        <v>4</v>
      </c>
      <c r="M41" s="8">
        <v>1</v>
      </c>
      <c r="N41" s="8">
        <v>1</v>
      </c>
      <c r="R41" s="81" t="s">
        <v>71</v>
      </c>
      <c r="S41" s="51">
        <v>1</v>
      </c>
      <c r="T41" s="51">
        <f>COUNTIF(N4:N205,1)</f>
        <v>144</v>
      </c>
      <c r="U41" s="51"/>
      <c r="V41" s="70">
        <f>SUM(T41*100)/63</f>
        <v>228.57142857142858</v>
      </c>
    </row>
    <row r="42" spans="1:23">
      <c r="A42" s="55">
        <v>6327</v>
      </c>
      <c r="B42" s="56">
        <v>39</v>
      </c>
      <c r="C42" s="5">
        <v>5</v>
      </c>
      <c r="D42" s="5">
        <v>5</v>
      </c>
      <c r="E42" s="5">
        <v>5</v>
      </c>
      <c r="F42" s="5">
        <v>5</v>
      </c>
      <c r="G42" s="5">
        <v>5</v>
      </c>
      <c r="H42" s="5">
        <v>5</v>
      </c>
      <c r="I42" s="5">
        <v>4</v>
      </c>
      <c r="J42" s="5">
        <v>5</v>
      </c>
      <c r="K42" s="5">
        <v>4</v>
      </c>
      <c r="L42" s="5">
        <v>5</v>
      </c>
      <c r="M42" s="8">
        <v>1</v>
      </c>
      <c r="N42" s="8">
        <v>1</v>
      </c>
      <c r="R42" s="81"/>
      <c r="S42" s="51">
        <v>2</v>
      </c>
      <c r="T42" s="51">
        <f>COUNTIF(N4:N205,2)</f>
        <v>36</v>
      </c>
      <c r="U42" s="51"/>
      <c r="V42" s="70">
        <f>SUM(T42*100)/63</f>
        <v>57.142857142857146</v>
      </c>
    </row>
    <row r="43" spans="1:23">
      <c r="A43" s="55">
        <v>6327</v>
      </c>
      <c r="B43" s="56">
        <v>40</v>
      </c>
      <c r="C43" s="5">
        <v>5</v>
      </c>
      <c r="D43" s="5">
        <v>5</v>
      </c>
      <c r="E43" s="5">
        <v>5</v>
      </c>
      <c r="F43" s="5">
        <v>5</v>
      </c>
      <c r="G43" s="5">
        <v>5</v>
      </c>
      <c r="H43" s="5">
        <v>5</v>
      </c>
      <c r="I43" s="5">
        <v>5</v>
      </c>
      <c r="J43" s="5">
        <v>5</v>
      </c>
      <c r="K43" s="5">
        <v>5</v>
      </c>
      <c r="L43" s="5">
        <v>5</v>
      </c>
      <c r="M43" s="8">
        <v>1</v>
      </c>
      <c r="N43" s="8">
        <v>1</v>
      </c>
      <c r="R43" s="82"/>
      <c r="S43" s="54">
        <v>3</v>
      </c>
      <c r="T43" s="51">
        <f>COUNTIF(N4:N205,3)</f>
        <v>22</v>
      </c>
      <c r="U43" s="54"/>
      <c r="V43" s="70">
        <f>SUM(T43*100)/63</f>
        <v>34.920634920634917</v>
      </c>
    </row>
    <row r="44" spans="1:23">
      <c r="A44" s="55">
        <v>6327</v>
      </c>
      <c r="B44" s="56">
        <v>41</v>
      </c>
      <c r="C44" s="5">
        <v>5</v>
      </c>
      <c r="D44" s="5">
        <v>5</v>
      </c>
      <c r="E44" s="5">
        <v>5</v>
      </c>
      <c r="F44" s="5">
        <v>5</v>
      </c>
      <c r="G44" s="5">
        <v>5</v>
      </c>
      <c r="H44" s="5">
        <v>5</v>
      </c>
      <c r="I44" s="5">
        <v>4</v>
      </c>
      <c r="J44" s="5">
        <v>5</v>
      </c>
      <c r="K44" s="5">
        <v>4</v>
      </c>
      <c r="L44" s="5">
        <v>5</v>
      </c>
      <c r="M44" s="8">
        <v>1</v>
      </c>
      <c r="N44" s="8">
        <v>1</v>
      </c>
      <c r="R44" s="82"/>
      <c r="S44" s="54">
        <v>4</v>
      </c>
      <c r="T44" s="51">
        <f>COUNTIF(N4:N182,4)</f>
        <v>0</v>
      </c>
      <c r="U44" s="54"/>
      <c r="V44" s="70">
        <f>SUM(T44*100)/63</f>
        <v>0</v>
      </c>
    </row>
    <row r="45" spans="1:23">
      <c r="A45" s="55">
        <v>6327</v>
      </c>
      <c r="B45" s="56">
        <v>42</v>
      </c>
      <c r="C45" s="5">
        <v>4</v>
      </c>
      <c r="D45" s="5">
        <v>5</v>
      </c>
      <c r="E45" s="5">
        <v>5</v>
      </c>
      <c r="F45" s="5">
        <v>5</v>
      </c>
      <c r="G45" s="5">
        <v>5</v>
      </c>
      <c r="H45" s="5">
        <v>5</v>
      </c>
      <c r="I45" s="5">
        <v>4</v>
      </c>
      <c r="J45" s="5">
        <v>5</v>
      </c>
      <c r="K45" s="5">
        <v>5</v>
      </c>
      <c r="L45" s="5">
        <v>5</v>
      </c>
      <c r="M45" s="8">
        <v>1</v>
      </c>
      <c r="N45" s="8">
        <v>1</v>
      </c>
      <c r="V45" s="57"/>
    </row>
    <row r="46" spans="1:23">
      <c r="A46" s="55">
        <v>6327</v>
      </c>
      <c r="B46" s="56">
        <v>43</v>
      </c>
      <c r="C46" s="5">
        <v>5</v>
      </c>
      <c r="D46" s="5">
        <v>5</v>
      </c>
      <c r="E46" s="5">
        <v>5</v>
      </c>
      <c r="F46" s="5">
        <v>5</v>
      </c>
      <c r="G46" s="5">
        <v>5</v>
      </c>
      <c r="H46" s="5">
        <v>5</v>
      </c>
      <c r="I46" s="5">
        <v>5</v>
      </c>
      <c r="J46" s="5">
        <v>5</v>
      </c>
      <c r="K46" s="5">
        <v>5</v>
      </c>
      <c r="L46" s="5">
        <v>5</v>
      </c>
      <c r="M46" s="8">
        <v>1</v>
      </c>
      <c r="N46" s="8">
        <v>1</v>
      </c>
    </row>
    <row r="47" spans="1:23">
      <c r="A47" s="55">
        <v>6327</v>
      </c>
      <c r="B47" s="56">
        <v>44</v>
      </c>
      <c r="C47" s="5">
        <v>5</v>
      </c>
      <c r="D47" s="5">
        <v>5</v>
      </c>
      <c r="E47" s="5">
        <v>5</v>
      </c>
      <c r="F47" s="5">
        <v>5</v>
      </c>
      <c r="G47" s="5">
        <v>5</v>
      </c>
      <c r="H47" s="5">
        <v>5</v>
      </c>
      <c r="I47" s="5">
        <v>5</v>
      </c>
      <c r="J47" s="5">
        <v>5</v>
      </c>
      <c r="K47" s="5">
        <v>5</v>
      </c>
      <c r="L47" s="5">
        <v>5</v>
      </c>
      <c r="M47" s="8">
        <v>1</v>
      </c>
      <c r="N47" s="8">
        <v>1</v>
      </c>
    </row>
    <row r="48" spans="1:23">
      <c r="A48" s="55">
        <v>6327</v>
      </c>
      <c r="B48" s="56">
        <v>45</v>
      </c>
      <c r="C48" s="5">
        <v>4</v>
      </c>
      <c r="D48" s="5">
        <v>5</v>
      </c>
      <c r="E48" s="5">
        <v>5</v>
      </c>
      <c r="F48" s="5">
        <v>5</v>
      </c>
      <c r="G48" s="5">
        <v>5</v>
      </c>
      <c r="H48" s="5">
        <v>5</v>
      </c>
      <c r="I48" s="5">
        <v>5</v>
      </c>
      <c r="J48" s="5">
        <v>5</v>
      </c>
      <c r="K48" s="5">
        <v>5</v>
      </c>
      <c r="L48" s="5">
        <v>5</v>
      </c>
      <c r="M48" s="8">
        <v>1</v>
      </c>
      <c r="N48" s="8">
        <v>1</v>
      </c>
    </row>
    <row r="49" spans="1:14">
      <c r="A49" s="55">
        <v>6327</v>
      </c>
      <c r="B49" s="56">
        <v>46</v>
      </c>
      <c r="C49" s="5">
        <v>5</v>
      </c>
      <c r="D49" s="5">
        <v>5</v>
      </c>
      <c r="E49" s="5">
        <v>5</v>
      </c>
      <c r="F49" s="5">
        <v>5</v>
      </c>
      <c r="G49" s="5">
        <v>5</v>
      </c>
      <c r="H49" s="5">
        <v>5</v>
      </c>
      <c r="I49" s="5">
        <v>5</v>
      </c>
      <c r="J49" s="5">
        <v>5</v>
      </c>
      <c r="K49" s="5">
        <v>5</v>
      </c>
      <c r="L49" s="5">
        <v>5</v>
      </c>
      <c r="M49" s="8">
        <v>1</v>
      </c>
      <c r="N49" s="8">
        <v>1</v>
      </c>
    </row>
    <row r="50" spans="1:14">
      <c r="A50" s="55">
        <v>6327</v>
      </c>
      <c r="B50" s="56">
        <v>47</v>
      </c>
      <c r="C50" s="5">
        <v>5</v>
      </c>
      <c r="D50" s="5">
        <v>5</v>
      </c>
      <c r="E50" s="5">
        <v>4</v>
      </c>
      <c r="F50" s="5">
        <v>5</v>
      </c>
      <c r="G50" s="5">
        <v>5</v>
      </c>
      <c r="H50" s="5">
        <v>5</v>
      </c>
      <c r="I50" s="5">
        <v>5</v>
      </c>
      <c r="J50" s="5">
        <v>4</v>
      </c>
      <c r="K50" s="5">
        <v>4</v>
      </c>
      <c r="L50" s="5">
        <v>4</v>
      </c>
      <c r="M50" s="8">
        <v>1</v>
      </c>
      <c r="N50" s="8">
        <v>2</v>
      </c>
    </row>
    <row r="51" spans="1:14">
      <c r="A51" s="55">
        <v>6327</v>
      </c>
      <c r="B51" s="56">
        <v>48</v>
      </c>
      <c r="C51" s="5">
        <v>4</v>
      </c>
      <c r="D51" s="5">
        <v>4</v>
      </c>
      <c r="E51" s="5">
        <v>5</v>
      </c>
      <c r="F51" s="5">
        <v>5</v>
      </c>
      <c r="G51" s="5">
        <v>5</v>
      </c>
      <c r="H51" s="5">
        <v>5</v>
      </c>
      <c r="I51" s="5">
        <v>5</v>
      </c>
      <c r="J51" s="5">
        <v>4</v>
      </c>
      <c r="K51" s="5">
        <v>4</v>
      </c>
      <c r="L51" s="5">
        <v>4</v>
      </c>
      <c r="M51" s="8">
        <v>1</v>
      </c>
      <c r="N51" s="8">
        <v>1</v>
      </c>
    </row>
    <row r="52" spans="1:14">
      <c r="A52" s="55">
        <v>6327</v>
      </c>
      <c r="B52" s="56">
        <v>49</v>
      </c>
      <c r="C52" s="5">
        <v>4</v>
      </c>
      <c r="D52" s="5">
        <v>5</v>
      </c>
      <c r="E52" s="5">
        <v>5</v>
      </c>
      <c r="F52" s="5">
        <v>5</v>
      </c>
      <c r="G52" s="5">
        <v>5</v>
      </c>
      <c r="H52" s="5">
        <v>5</v>
      </c>
      <c r="I52" s="5">
        <v>4</v>
      </c>
      <c r="J52" s="5">
        <v>5</v>
      </c>
      <c r="K52" s="5">
        <v>5</v>
      </c>
      <c r="L52" s="5">
        <v>5</v>
      </c>
      <c r="M52" s="8">
        <v>1</v>
      </c>
      <c r="N52" s="8">
        <v>2</v>
      </c>
    </row>
    <row r="53" spans="1:14">
      <c r="A53" s="55">
        <v>6327</v>
      </c>
      <c r="B53" s="56">
        <v>50</v>
      </c>
      <c r="C53" s="5">
        <v>5</v>
      </c>
      <c r="D53" s="5">
        <v>5</v>
      </c>
      <c r="E53" s="5">
        <v>5</v>
      </c>
      <c r="F53" s="5">
        <v>5</v>
      </c>
      <c r="G53" s="5">
        <v>4</v>
      </c>
      <c r="H53" s="5">
        <v>5</v>
      </c>
      <c r="I53" s="5">
        <v>4</v>
      </c>
      <c r="J53" s="5">
        <v>5</v>
      </c>
      <c r="K53" s="5">
        <v>5</v>
      </c>
      <c r="L53" s="5">
        <v>5</v>
      </c>
      <c r="M53" s="8">
        <v>1</v>
      </c>
      <c r="N53" s="8">
        <v>3</v>
      </c>
    </row>
    <row r="54" spans="1:14">
      <c r="A54" s="55">
        <v>6327</v>
      </c>
      <c r="B54" s="56">
        <v>51</v>
      </c>
      <c r="C54" s="5">
        <v>5</v>
      </c>
      <c r="D54" s="5">
        <v>4</v>
      </c>
      <c r="E54" s="5">
        <v>5</v>
      </c>
      <c r="F54" s="5">
        <v>5</v>
      </c>
      <c r="G54" s="5">
        <v>5</v>
      </c>
      <c r="H54" s="5">
        <v>5</v>
      </c>
      <c r="I54" s="5">
        <v>5</v>
      </c>
      <c r="J54" s="5">
        <v>5</v>
      </c>
      <c r="K54" s="5">
        <v>5</v>
      </c>
      <c r="L54" s="5">
        <v>5</v>
      </c>
      <c r="M54" s="8">
        <v>1</v>
      </c>
      <c r="N54" s="8">
        <v>1</v>
      </c>
    </row>
    <row r="55" spans="1:14">
      <c r="A55" s="55">
        <v>6327</v>
      </c>
      <c r="B55" s="56">
        <v>52</v>
      </c>
      <c r="C55" s="5">
        <v>5</v>
      </c>
      <c r="D55" s="5">
        <v>4</v>
      </c>
      <c r="E55" s="5">
        <v>5</v>
      </c>
      <c r="F55" s="5">
        <v>5</v>
      </c>
      <c r="G55" s="5">
        <v>5</v>
      </c>
      <c r="H55" s="5">
        <v>5</v>
      </c>
      <c r="I55" s="5">
        <v>5</v>
      </c>
      <c r="J55" s="5">
        <v>5</v>
      </c>
      <c r="K55" s="5">
        <v>5</v>
      </c>
      <c r="L55" s="5">
        <v>5</v>
      </c>
      <c r="M55" s="8">
        <v>1</v>
      </c>
      <c r="N55" s="8">
        <v>2</v>
      </c>
    </row>
    <row r="56" spans="1:14">
      <c r="A56" s="55">
        <v>6327</v>
      </c>
      <c r="B56" s="56">
        <v>53</v>
      </c>
      <c r="C56" s="5">
        <v>4</v>
      </c>
      <c r="D56" s="5">
        <v>5</v>
      </c>
      <c r="E56" s="5">
        <v>4</v>
      </c>
      <c r="F56" s="5">
        <v>5</v>
      </c>
      <c r="G56" s="5">
        <v>5</v>
      </c>
      <c r="H56" s="5">
        <v>5</v>
      </c>
      <c r="I56" s="5">
        <v>5</v>
      </c>
      <c r="J56" s="5">
        <v>4</v>
      </c>
      <c r="K56" s="5">
        <v>5</v>
      </c>
      <c r="L56" s="5">
        <v>5</v>
      </c>
      <c r="M56" s="8">
        <v>1</v>
      </c>
      <c r="N56" s="8">
        <v>1</v>
      </c>
    </row>
    <row r="57" spans="1:14">
      <c r="A57" s="55">
        <v>6327</v>
      </c>
      <c r="B57" s="56">
        <v>54</v>
      </c>
      <c r="C57" s="5">
        <v>4</v>
      </c>
      <c r="D57" s="5">
        <v>5</v>
      </c>
      <c r="E57" s="5">
        <v>4</v>
      </c>
      <c r="F57" s="5">
        <v>5</v>
      </c>
      <c r="G57" s="5">
        <v>5</v>
      </c>
      <c r="H57" s="5">
        <v>5</v>
      </c>
      <c r="I57" s="5">
        <v>5</v>
      </c>
      <c r="J57" s="5">
        <v>5</v>
      </c>
      <c r="K57" s="5">
        <v>5</v>
      </c>
      <c r="L57" s="5">
        <v>5</v>
      </c>
      <c r="M57" s="8">
        <v>1</v>
      </c>
      <c r="N57" s="8">
        <v>2</v>
      </c>
    </row>
    <row r="58" spans="1:14">
      <c r="A58" s="55">
        <v>6327</v>
      </c>
      <c r="B58" s="56">
        <v>55</v>
      </c>
      <c r="C58" s="5">
        <v>5</v>
      </c>
      <c r="D58" s="5">
        <v>5</v>
      </c>
      <c r="E58" s="5">
        <v>5</v>
      </c>
      <c r="F58" s="5">
        <v>5</v>
      </c>
      <c r="G58" s="5">
        <v>5</v>
      </c>
      <c r="H58" s="5">
        <v>5</v>
      </c>
      <c r="I58" s="5">
        <v>5</v>
      </c>
      <c r="J58" s="5">
        <v>5</v>
      </c>
      <c r="K58" s="5">
        <v>5</v>
      </c>
      <c r="L58" s="5">
        <v>5</v>
      </c>
      <c r="M58" s="8">
        <v>1</v>
      </c>
      <c r="N58" s="8">
        <v>1</v>
      </c>
    </row>
    <row r="59" spans="1:14">
      <c r="A59" s="55">
        <v>6327</v>
      </c>
      <c r="B59" s="56">
        <v>56</v>
      </c>
      <c r="C59" s="5">
        <v>5</v>
      </c>
      <c r="D59" s="5">
        <v>4</v>
      </c>
      <c r="E59" s="5">
        <v>5</v>
      </c>
      <c r="F59" s="5">
        <v>5</v>
      </c>
      <c r="G59" s="5">
        <v>5</v>
      </c>
      <c r="H59" s="5">
        <v>5</v>
      </c>
      <c r="I59" s="5">
        <v>4</v>
      </c>
      <c r="J59" s="5">
        <v>5</v>
      </c>
      <c r="K59" s="5">
        <v>5</v>
      </c>
      <c r="L59" s="5">
        <v>4</v>
      </c>
      <c r="M59" s="8">
        <v>1</v>
      </c>
      <c r="N59" s="8">
        <v>1</v>
      </c>
    </row>
    <row r="60" spans="1:14">
      <c r="A60" s="55">
        <v>6327</v>
      </c>
      <c r="B60" s="56">
        <v>57</v>
      </c>
      <c r="C60" s="5">
        <v>4</v>
      </c>
      <c r="D60" s="5">
        <v>4</v>
      </c>
      <c r="E60" s="5">
        <v>5</v>
      </c>
      <c r="F60" s="5">
        <v>5</v>
      </c>
      <c r="G60" s="5">
        <v>5</v>
      </c>
      <c r="H60" s="5">
        <v>4</v>
      </c>
      <c r="I60" s="5">
        <v>4</v>
      </c>
      <c r="J60" s="5">
        <v>5</v>
      </c>
      <c r="K60" s="5">
        <v>4</v>
      </c>
      <c r="L60" s="5">
        <v>5</v>
      </c>
      <c r="M60" s="8">
        <v>1</v>
      </c>
      <c r="N60" s="8">
        <v>3</v>
      </c>
    </row>
    <row r="61" spans="1:14">
      <c r="A61" s="55">
        <v>6327</v>
      </c>
      <c r="B61" s="56">
        <v>58</v>
      </c>
      <c r="C61" s="5">
        <v>5</v>
      </c>
      <c r="D61" s="5">
        <v>4</v>
      </c>
      <c r="E61" s="5">
        <v>5</v>
      </c>
      <c r="F61" s="5">
        <v>5</v>
      </c>
      <c r="G61" s="5">
        <v>4</v>
      </c>
      <c r="H61" s="5">
        <v>5</v>
      </c>
      <c r="I61" s="5">
        <v>5</v>
      </c>
      <c r="J61" s="5">
        <v>5</v>
      </c>
      <c r="K61" s="5">
        <v>5</v>
      </c>
      <c r="L61" s="5">
        <v>5</v>
      </c>
      <c r="M61" s="8">
        <v>1</v>
      </c>
      <c r="N61" s="8">
        <v>3</v>
      </c>
    </row>
    <row r="62" spans="1:14">
      <c r="A62" s="55">
        <v>6327</v>
      </c>
      <c r="B62" s="56">
        <v>59</v>
      </c>
      <c r="C62" s="5">
        <v>5</v>
      </c>
      <c r="D62" s="5">
        <v>5</v>
      </c>
      <c r="E62" s="5">
        <v>5</v>
      </c>
      <c r="F62" s="5">
        <v>5</v>
      </c>
      <c r="G62" s="5">
        <v>5</v>
      </c>
      <c r="H62" s="5">
        <v>5</v>
      </c>
      <c r="I62" s="5">
        <v>5</v>
      </c>
      <c r="J62" s="5">
        <v>4</v>
      </c>
      <c r="K62" s="5">
        <v>4</v>
      </c>
      <c r="L62" s="5">
        <v>4</v>
      </c>
      <c r="M62" s="8">
        <v>1</v>
      </c>
      <c r="N62" s="8">
        <v>3</v>
      </c>
    </row>
    <row r="63" spans="1:14">
      <c r="A63" s="55">
        <v>6327</v>
      </c>
      <c r="B63" s="56">
        <v>60</v>
      </c>
      <c r="C63" s="5">
        <v>4</v>
      </c>
      <c r="D63" s="5">
        <v>5</v>
      </c>
      <c r="E63" s="5">
        <v>5</v>
      </c>
      <c r="F63" s="5">
        <v>5</v>
      </c>
      <c r="G63" s="5">
        <v>5</v>
      </c>
      <c r="H63" s="5">
        <v>5</v>
      </c>
      <c r="I63" s="5">
        <v>5</v>
      </c>
      <c r="J63" s="5">
        <v>4</v>
      </c>
      <c r="K63" s="5">
        <v>5</v>
      </c>
      <c r="L63" s="5">
        <v>5</v>
      </c>
      <c r="M63" s="8">
        <v>1</v>
      </c>
      <c r="N63" s="8">
        <v>1</v>
      </c>
    </row>
    <row r="64" spans="1:14">
      <c r="A64" s="55">
        <v>6327</v>
      </c>
      <c r="B64" s="56">
        <v>61</v>
      </c>
      <c r="C64" s="5">
        <v>5</v>
      </c>
      <c r="D64" s="5">
        <v>5</v>
      </c>
      <c r="E64" s="5">
        <v>5</v>
      </c>
      <c r="F64" s="5">
        <v>5</v>
      </c>
      <c r="G64" s="5">
        <v>5</v>
      </c>
      <c r="H64" s="5">
        <v>5</v>
      </c>
      <c r="I64" s="5">
        <v>5</v>
      </c>
      <c r="J64" s="5">
        <v>5</v>
      </c>
      <c r="K64" s="5">
        <v>5</v>
      </c>
      <c r="L64" s="5">
        <v>5</v>
      </c>
      <c r="M64" s="8">
        <v>1</v>
      </c>
      <c r="N64" s="8">
        <v>3</v>
      </c>
    </row>
    <row r="65" spans="1:14">
      <c r="A65" s="55">
        <v>6327</v>
      </c>
      <c r="B65" s="56">
        <v>62</v>
      </c>
      <c r="C65" s="5">
        <v>3</v>
      </c>
      <c r="D65" s="5">
        <v>5</v>
      </c>
      <c r="E65" s="5">
        <v>5</v>
      </c>
      <c r="F65" s="5">
        <v>5</v>
      </c>
      <c r="G65" s="5">
        <v>5</v>
      </c>
      <c r="H65" s="5">
        <v>5</v>
      </c>
      <c r="I65" s="5">
        <v>4</v>
      </c>
      <c r="J65" s="5">
        <v>5</v>
      </c>
      <c r="K65" s="5">
        <v>5</v>
      </c>
      <c r="L65" s="5">
        <v>5</v>
      </c>
      <c r="M65" s="8">
        <v>1</v>
      </c>
      <c r="N65" s="8">
        <v>1</v>
      </c>
    </row>
    <row r="66" spans="1:14">
      <c r="A66" s="55">
        <v>6327</v>
      </c>
      <c r="B66" s="56">
        <v>63</v>
      </c>
      <c r="C66" s="5">
        <v>4</v>
      </c>
      <c r="D66" s="5">
        <v>5</v>
      </c>
      <c r="E66" s="5">
        <v>5</v>
      </c>
      <c r="F66" s="5">
        <v>5</v>
      </c>
      <c r="G66" s="5">
        <v>5</v>
      </c>
      <c r="H66" s="5">
        <v>5</v>
      </c>
      <c r="I66" s="5">
        <v>5</v>
      </c>
      <c r="J66" s="5">
        <v>5</v>
      </c>
      <c r="K66" s="5">
        <v>5</v>
      </c>
      <c r="L66" s="5">
        <v>5</v>
      </c>
      <c r="M66" s="8">
        <v>1</v>
      </c>
      <c r="N66" s="8">
        <v>3</v>
      </c>
    </row>
    <row r="67" spans="1:14">
      <c r="A67" s="55">
        <v>6327</v>
      </c>
      <c r="B67" s="56">
        <v>64</v>
      </c>
      <c r="C67" s="5">
        <v>5</v>
      </c>
      <c r="D67" s="5">
        <v>5</v>
      </c>
      <c r="E67" s="5">
        <v>4</v>
      </c>
      <c r="F67" s="5">
        <v>5</v>
      </c>
      <c r="G67" s="5">
        <v>4</v>
      </c>
      <c r="H67" s="5">
        <v>5</v>
      </c>
      <c r="I67" s="5">
        <v>5</v>
      </c>
      <c r="J67" s="5">
        <v>5</v>
      </c>
      <c r="K67" s="5">
        <v>5</v>
      </c>
      <c r="L67" s="5">
        <v>5</v>
      </c>
      <c r="M67" s="8">
        <v>1</v>
      </c>
      <c r="N67" s="8">
        <v>1</v>
      </c>
    </row>
    <row r="68" spans="1:14">
      <c r="A68" s="55">
        <v>6327</v>
      </c>
      <c r="B68" s="56">
        <v>65</v>
      </c>
      <c r="C68" s="5">
        <v>4</v>
      </c>
      <c r="D68" s="5">
        <v>4</v>
      </c>
      <c r="E68" s="5">
        <v>4</v>
      </c>
      <c r="F68" s="5">
        <v>5</v>
      </c>
      <c r="G68" s="5">
        <v>5</v>
      </c>
      <c r="H68" s="5">
        <v>5</v>
      </c>
      <c r="I68" s="5">
        <v>4</v>
      </c>
      <c r="J68" s="5">
        <v>5</v>
      </c>
      <c r="K68" s="5">
        <v>4</v>
      </c>
      <c r="L68" s="5">
        <v>4</v>
      </c>
      <c r="M68" s="8">
        <v>1</v>
      </c>
      <c r="N68" s="8">
        <v>1</v>
      </c>
    </row>
    <row r="69" spans="1:14">
      <c r="A69" s="55">
        <v>6327</v>
      </c>
      <c r="B69" s="56">
        <v>66</v>
      </c>
      <c r="C69" s="5">
        <v>4</v>
      </c>
      <c r="D69" s="5">
        <v>5</v>
      </c>
      <c r="E69" s="5">
        <v>4</v>
      </c>
      <c r="F69" s="5">
        <v>5</v>
      </c>
      <c r="G69" s="5">
        <v>5</v>
      </c>
      <c r="H69" s="5">
        <v>5</v>
      </c>
      <c r="I69" s="5">
        <v>5</v>
      </c>
      <c r="J69" s="5">
        <v>5</v>
      </c>
      <c r="K69" s="5">
        <v>4</v>
      </c>
      <c r="L69" s="5">
        <v>4</v>
      </c>
      <c r="M69" s="8">
        <v>1</v>
      </c>
      <c r="N69" s="8">
        <v>1</v>
      </c>
    </row>
    <row r="70" spans="1:14">
      <c r="A70" s="55">
        <v>6327</v>
      </c>
      <c r="B70" s="56">
        <v>67</v>
      </c>
      <c r="C70" s="5">
        <v>4</v>
      </c>
      <c r="D70" s="5">
        <v>5</v>
      </c>
      <c r="E70" s="5">
        <v>5</v>
      </c>
      <c r="F70" s="5">
        <v>5</v>
      </c>
      <c r="G70" s="5">
        <v>5</v>
      </c>
      <c r="H70" s="5">
        <v>5</v>
      </c>
      <c r="I70" s="5">
        <v>5</v>
      </c>
      <c r="J70" s="5">
        <v>5</v>
      </c>
      <c r="K70" s="5">
        <v>5</v>
      </c>
      <c r="L70" s="5">
        <v>5</v>
      </c>
      <c r="M70" s="8">
        <v>1</v>
      </c>
      <c r="N70" s="8">
        <v>1</v>
      </c>
    </row>
    <row r="71" spans="1:14">
      <c r="A71" s="55">
        <v>6327</v>
      </c>
      <c r="B71" s="56">
        <v>68</v>
      </c>
      <c r="C71" s="5">
        <v>5</v>
      </c>
      <c r="D71" s="5">
        <v>5</v>
      </c>
      <c r="E71" s="5">
        <v>5</v>
      </c>
      <c r="F71" s="5">
        <v>5</v>
      </c>
      <c r="G71" s="5">
        <v>5</v>
      </c>
      <c r="H71" s="5">
        <v>5</v>
      </c>
      <c r="I71" s="5">
        <v>5</v>
      </c>
      <c r="J71" s="5">
        <v>4</v>
      </c>
      <c r="K71" s="5">
        <v>5</v>
      </c>
      <c r="L71" s="5">
        <v>5</v>
      </c>
      <c r="M71" s="8">
        <v>1</v>
      </c>
      <c r="N71" s="8">
        <v>1</v>
      </c>
    </row>
    <row r="72" spans="1:14">
      <c r="A72" s="55">
        <v>6327</v>
      </c>
      <c r="B72" s="56">
        <v>69</v>
      </c>
      <c r="C72" s="5">
        <v>5</v>
      </c>
      <c r="D72" s="5">
        <v>5</v>
      </c>
      <c r="E72" s="5">
        <v>5</v>
      </c>
      <c r="F72" s="5">
        <v>5</v>
      </c>
      <c r="G72" s="5">
        <v>5</v>
      </c>
      <c r="H72" s="5">
        <v>5</v>
      </c>
      <c r="I72" s="5">
        <v>5</v>
      </c>
      <c r="J72" s="5">
        <v>5</v>
      </c>
      <c r="K72" s="5">
        <v>5</v>
      </c>
      <c r="L72" s="5">
        <v>5</v>
      </c>
      <c r="M72" s="8">
        <v>1</v>
      </c>
      <c r="N72" s="8">
        <v>2</v>
      </c>
    </row>
    <row r="73" spans="1:14">
      <c r="A73" s="55">
        <v>6327</v>
      </c>
      <c r="B73" s="56">
        <v>70</v>
      </c>
      <c r="C73" s="5">
        <v>5</v>
      </c>
      <c r="D73" s="5">
        <v>5</v>
      </c>
      <c r="E73" s="5">
        <v>4</v>
      </c>
      <c r="F73" s="5">
        <v>5</v>
      </c>
      <c r="G73" s="5">
        <v>5</v>
      </c>
      <c r="H73" s="5">
        <v>4</v>
      </c>
      <c r="I73" s="5">
        <v>5</v>
      </c>
      <c r="J73" s="5">
        <v>4</v>
      </c>
      <c r="K73" s="5">
        <v>5</v>
      </c>
      <c r="L73" s="5">
        <v>5</v>
      </c>
      <c r="M73" s="8">
        <v>1</v>
      </c>
      <c r="N73" s="8">
        <v>3</v>
      </c>
    </row>
    <row r="74" spans="1:14">
      <c r="A74" s="55">
        <v>6327</v>
      </c>
      <c r="B74" s="56">
        <v>71</v>
      </c>
      <c r="C74" s="5">
        <v>5</v>
      </c>
      <c r="D74" s="5">
        <v>4</v>
      </c>
      <c r="E74" s="5">
        <v>5</v>
      </c>
      <c r="F74" s="5">
        <v>5</v>
      </c>
      <c r="G74" s="5">
        <v>5</v>
      </c>
      <c r="H74" s="5">
        <v>5</v>
      </c>
      <c r="I74" s="5">
        <v>4</v>
      </c>
      <c r="J74" s="5">
        <v>5</v>
      </c>
      <c r="K74" s="5">
        <v>5</v>
      </c>
      <c r="L74" s="5">
        <v>5</v>
      </c>
      <c r="M74" s="8">
        <v>1</v>
      </c>
      <c r="N74" s="8">
        <v>2</v>
      </c>
    </row>
    <row r="75" spans="1:14">
      <c r="A75" s="55">
        <v>6327</v>
      </c>
      <c r="B75" s="56">
        <v>72</v>
      </c>
      <c r="C75" s="5">
        <v>3</v>
      </c>
      <c r="D75" s="5">
        <v>5</v>
      </c>
      <c r="E75" s="5">
        <v>5</v>
      </c>
      <c r="F75" s="5">
        <v>5</v>
      </c>
      <c r="G75" s="5">
        <v>5</v>
      </c>
      <c r="H75" s="5">
        <v>5</v>
      </c>
      <c r="I75" s="5">
        <v>5</v>
      </c>
      <c r="J75" s="5">
        <v>5</v>
      </c>
      <c r="K75" s="5">
        <v>4</v>
      </c>
      <c r="L75" s="5">
        <v>4</v>
      </c>
      <c r="M75" s="8">
        <v>1</v>
      </c>
      <c r="N75" s="8">
        <v>2</v>
      </c>
    </row>
    <row r="76" spans="1:14">
      <c r="A76" s="55">
        <v>6327</v>
      </c>
      <c r="B76" s="56">
        <v>73</v>
      </c>
      <c r="C76" s="5">
        <v>4</v>
      </c>
      <c r="D76" s="5">
        <v>5</v>
      </c>
      <c r="E76" s="5">
        <v>5</v>
      </c>
      <c r="F76" s="5">
        <v>5</v>
      </c>
      <c r="G76" s="5">
        <v>5</v>
      </c>
      <c r="H76" s="5">
        <v>5</v>
      </c>
      <c r="I76" s="5">
        <v>5</v>
      </c>
      <c r="J76" s="5">
        <v>5</v>
      </c>
      <c r="K76" s="5">
        <v>5</v>
      </c>
      <c r="L76" s="5">
        <v>5</v>
      </c>
      <c r="M76" s="8">
        <v>1</v>
      </c>
      <c r="N76" s="8">
        <v>2</v>
      </c>
    </row>
    <row r="77" spans="1:14">
      <c r="A77" s="55">
        <v>6327</v>
      </c>
      <c r="B77" s="56">
        <v>74</v>
      </c>
      <c r="C77" s="5">
        <v>4</v>
      </c>
      <c r="D77" s="5">
        <v>4</v>
      </c>
      <c r="E77" s="5">
        <v>5</v>
      </c>
      <c r="F77" s="5">
        <v>5</v>
      </c>
      <c r="G77" s="5">
        <v>5</v>
      </c>
      <c r="H77" s="5">
        <v>5</v>
      </c>
      <c r="I77" s="5">
        <v>5</v>
      </c>
      <c r="J77" s="5">
        <v>5</v>
      </c>
      <c r="K77" s="5">
        <v>5</v>
      </c>
      <c r="L77" s="5">
        <v>5</v>
      </c>
      <c r="M77" s="8">
        <v>1</v>
      </c>
      <c r="N77" s="8">
        <v>2</v>
      </c>
    </row>
    <row r="78" spans="1:14">
      <c r="A78" s="55">
        <v>6327</v>
      </c>
      <c r="B78" s="56">
        <v>75</v>
      </c>
      <c r="C78" s="5">
        <v>5</v>
      </c>
      <c r="D78" s="5">
        <v>5</v>
      </c>
      <c r="E78" s="5">
        <v>4</v>
      </c>
      <c r="F78" s="5">
        <v>5</v>
      </c>
      <c r="G78" s="5">
        <v>5</v>
      </c>
      <c r="H78" s="5">
        <v>5</v>
      </c>
      <c r="I78" s="5">
        <v>5</v>
      </c>
      <c r="J78" s="5">
        <v>5</v>
      </c>
      <c r="K78" s="5">
        <v>5</v>
      </c>
      <c r="L78" s="5">
        <v>5</v>
      </c>
      <c r="M78" s="8">
        <v>1</v>
      </c>
      <c r="N78" s="8">
        <v>2</v>
      </c>
    </row>
    <row r="79" spans="1:14">
      <c r="A79" s="55">
        <v>6327</v>
      </c>
      <c r="B79" s="56">
        <v>76</v>
      </c>
      <c r="C79" s="5">
        <v>5</v>
      </c>
      <c r="D79" s="5">
        <v>4</v>
      </c>
      <c r="E79" s="5">
        <v>5</v>
      </c>
      <c r="F79" s="5">
        <v>5</v>
      </c>
      <c r="G79" s="5">
        <v>4</v>
      </c>
      <c r="H79" s="5">
        <v>5</v>
      </c>
      <c r="I79" s="5">
        <v>5</v>
      </c>
      <c r="J79" s="5">
        <v>4</v>
      </c>
      <c r="K79" s="5">
        <v>5</v>
      </c>
      <c r="L79" s="5">
        <v>4</v>
      </c>
      <c r="M79" s="8">
        <v>1</v>
      </c>
      <c r="N79" s="8">
        <v>2</v>
      </c>
    </row>
    <row r="80" spans="1:14">
      <c r="A80" s="55">
        <v>6327</v>
      </c>
      <c r="B80" s="56">
        <v>77</v>
      </c>
      <c r="C80" s="5">
        <v>5</v>
      </c>
      <c r="D80" s="5">
        <v>5</v>
      </c>
      <c r="E80" s="5">
        <v>5</v>
      </c>
      <c r="F80" s="5">
        <v>5</v>
      </c>
      <c r="G80" s="5">
        <v>5</v>
      </c>
      <c r="H80" s="5">
        <v>5</v>
      </c>
      <c r="I80" s="5">
        <v>5</v>
      </c>
      <c r="J80" s="5">
        <v>4</v>
      </c>
      <c r="K80" s="5">
        <v>4</v>
      </c>
      <c r="L80" s="5">
        <v>5</v>
      </c>
      <c r="M80" s="8">
        <v>1</v>
      </c>
      <c r="N80" s="8">
        <v>2</v>
      </c>
    </row>
    <row r="81" spans="1:14">
      <c r="A81" s="55">
        <v>6327</v>
      </c>
      <c r="B81" s="56">
        <v>78</v>
      </c>
      <c r="C81" s="5">
        <v>5</v>
      </c>
      <c r="D81" s="5">
        <v>5</v>
      </c>
      <c r="E81" s="5">
        <v>4</v>
      </c>
      <c r="F81" s="5">
        <v>5</v>
      </c>
      <c r="G81" s="5">
        <v>5</v>
      </c>
      <c r="H81" s="5">
        <v>5</v>
      </c>
      <c r="I81" s="5">
        <v>5</v>
      </c>
      <c r="J81" s="5">
        <v>4</v>
      </c>
      <c r="K81" s="5">
        <v>4</v>
      </c>
      <c r="L81" s="5">
        <v>4</v>
      </c>
      <c r="M81" s="8">
        <v>1</v>
      </c>
      <c r="N81" s="8">
        <v>2</v>
      </c>
    </row>
    <row r="82" spans="1:14">
      <c r="A82" s="55">
        <v>6327</v>
      </c>
      <c r="B82" s="56">
        <v>79</v>
      </c>
      <c r="C82" s="5">
        <v>4</v>
      </c>
      <c r="D82" s="5">
        <v>5</v>
      </c>
      <c r="E82" s="5">
        <v>4</v>
      </c>
      <c r="F82" s="5">
        <v>5</v>
      </c>
      <c r="G82" s="5">
        <v>5</v>
      </c>
      <c r="H82" s="5">
        <v>5</v>
      </c>
      <c r="I82" s="5">
        <v>4</v>
      </c>
      <c r="J82" s="5">
        <v>5</v>
      </c>
      <c r="K82" s="5">
        <v>4</v>
      </c>
      <c r="L82" s="5">
        <v>5</v>
      </c>
      <c r="M82" s="8">
        <v>1</v>
      </c>
      <c r="N82" s="8">
        <v>2</v>
      </c>
    </row>
    <row r="83" spans="1:14">
      <c r="A83" s="55">
        <v>6327</v>
      </c>
      <c r="B83" s="56">
        <v>80</v>
      </c>
      <c r="C83" s="5">
        <v>5</v>
      </c>
      <c r="D83" s="5">
        <v>4</v>
      </c>
      <c r="E83" s="5">
        <v>5</v>
      </c>
      <c r="F83" s="5">
        <v>5</v>
      </c>
      <c r="G83" s="5">
        <v>5</v>
      </c>
      <c r="H83" s="5">
        <v>5</v>
      </c>
      <c r="I83" s="5">
        <v>5</v>
      </c>
      <c r="J83" s="5">
        <v>5</v>
      </c>
      <c r="K83" s="5">
        <v>5</v>
      </c>
      <c r="L83" s="5">
        <v>5</v>
      </c>
      <c r="M83" s="8">
        <v>1</v>
      </c>
      <c r="N83" s="8">
        <v>3</v>
      </c>
    </row>
    <row r="84" spans="1:14">
      <c r="A84" s="55">
        <v>6327</v>
      </c>
      <c r="B84" s="56">
        <v>81</v>
      </c>
      <c r="C84" s="5">
        <v>5</v>
      </c>
      <c r="D84" s="5">
        <v>4</v>
      </c>
      <c r="E84" s="5">
        <v>5</v>
      </c>
      <c r="F84" s="5">
        <v>5</v>
      </c>
      <c r="G84" s="5">
        <v>5</v>
      </c>
      <c r="H84" s="5">
        <v>5</v>
      </c>
      <c r="I84" s="5">
        <v>5</v>
      </c>
      <c r="J84" s="5">
        <v>5</v>
      </c>
      <c r="K84" s="5">
        <v>5</v>
      </c>
      <c r="L84" s="5">
        <v>5</v>
      </c>
      <c r="M84" s="8">
        <v>1</v>
      </c>
      <c r="N84" s="8">
        <v>2</v>
      </c>
    </row>
    <row r="85" spans="1:14">
      <c r="A85" s="55">
        <v>6327</v>
      </c>
      <c r="B85" s="56">
        <v>82</v>
      </c>
      <c r="C85" s="5">
        <v>4</v>
      </c>
      <c r="D85" s="5">
        <v>5</v>
      </c>
      <c r="E85" s="5">
        <v>5</v>
      </c>
      <c r="F85" s="5">
        <v>5</v>
      </c>
      <c r="G85" s="5">
        <v>5</v>
      </c>
      <c r="H85" s="5">
        <v>5</v>
      </c>
      <c r="I85" s="5">
        <v>5</v>
      </c>
      <c r="J85" s="5">
        <v>5</v>
      </c>
      <c r="K85" s="5">
        <v>5</v>
      </c>
      <c r="L85" s="5">
        <v>5</v>
      </c>
      <c r="M85" s="8">
        <v>1</v>
      </c>
      <c r="N85" s="8">
        <v>3</v>
      </c>
    </row>
    <row r="86" spans="1:14">
      <c r="A86" s="55">
        <v>6327</v>
      </c>
      <c r="B86" s="56">
        <v>83</v>
      </c>
      <c r="C86" s="5">
        <v>4</v>
      </c>
      <c r="D86" s="5">
        <v>5</v>
      </c>
      <c r="E86" s="5">
        <v>5</v>
      </c>
      <c r="F86" s="5">
        <v>5</v>
      </c>
      <c r="G86" s="5">
        <v>5</v>
      </c>
      <c r="H86" s="5">
        <v>5</v>
      </c>
      <c r="I86" s="5">
        <v>5</v>
      </c>
      <c r="J86" s="5">
        <v>5</v>
      </c>
      <c r="K86" s="5">
        <v>5</v>
      </c>
      <c r="L86" s="5">
        <v>5</v>
      </c>
      <c r="M86" s="8">
        <v>1</v>
      </c>
      <c r="N86" s="8">
        <v>2</v>
      </c>
    </row>
    <row r="87" spans="1:14">
      <c r="A87" s="55">
        <v>6327</v>
      </c>
      <c r="B87" s="56">
        <v>84</v>
      </c>
      <c r="C87" s="5">
        <v>5</v>
      </c>
      <c r="D87" s="5">
        <v>5</v>
      </c>
      <c r="E87" s="5">
        <v>5</v>
      </c>
      <c r="F87" s="5">
        <v>5</v>
      </c>
      <c r="G87" s="5">
        <v>5</v>
      </c>
      <c r="H87" s="5">
        <v>5</v>
      </c>
      <c r="I87" s="5">
        <v>5</v>
      </c>
      <c r="J87" s="5">
        <v>5</v>
      </c>
      <c r="K87" s="5">
        <v>5</v>
      </c>
      <c r="L87" s="5">
        <v>5</v>
      </c>
      <c r="M87" s="8">
        <v>1</v>
      </c>
      <c r="N87" s="8">
        <v>2</v>
      </c>
    </row>
    <row r="88" spans="1:14">
      <c r="A88" s="55">
        <v>6327</v>
      </c>
      <c r="B88" s="56">
        <v>85</v>
      </c>
      <c r="C88" s="5">
        <v>4</v>
      </c>
      <c r="D88" s="5">
        <v>5</v>
      </c>
      <c r="E88" s="5">
        <v>5</v>
      </c>
      <c r="F88" s="5">
        <v>5</v>
      </c>
      <c r="G88" s="5">
        <v>4</v>
      </c>
      <c r="H88" s="5">
        <v>5</v>
      </c>
      <c r="I88" s="5">
        <v>4</v>
      </c>
      <c r="J88" s="5">
        <v>5</v>
      </c>
      <c r="K88" s="5">
        <v>5</v>
      </c>
      <c r="L88" s="5">
        <v>5</v>
      </c>
      <c r="M88" s="8">
        <v>1</v>
      </c>
      <c r="N88" s="8">
        <v>2</v>
      </c>
    </row>
    <row r="89" spans="1:14">
      <c r="A89" s="55">
        <v>6327</v>
      </c>
      <c r="B89" s="56">
        <v>86</v>
      </c>
      <c r="C89" s="5">
        <v>5</v>
      </c>
      <c r="D89" s="5">
        <v>5</v>
      </c>
      <c r="E89" s="5">
        <v>5</v>
      </c>
      <c r="F89" s="5">
        <v>5</v>
      </c>
      <c r="G89" s="5">
        <v>5</v>
      </c>
      <c r="H89" s="5">
        <v>5</v>
      </c>
      <c r="I89" s="5">
        <v>5</v>
      </c>
      <c r="J89" s="5">
        <v>5</v>
      </c>
      <c r="K89" s="5">
        <v>5</v>
      </c>
      <c r="L89" s="5">
        <v>5</v>
      </c>
      <c r="M89" s="8">
        <v>1</v>
      </c>
      <c r="N89" s="8">
        <v>3</v>
      </c>
    </row>
    <row r="90" spans="1:14">
      <c r="A90" s="55">
        <v>6327</v>
      </c>
      <c r="B90" s="56">
        <v>87</v>
      </c>
      <c r="C90" s="5">
        <v>5</v>
      </c>
      <c r="D90" s="5">
        <v>5</v>
      </c>
      <c r="E90" s="5">
        <v>4</v>
      </c>
      <c r="F90" s="5">
        <v>5</v>
      </c>
      <c r="G90" s="5">
        <v>5</v>
      </c>
      <c r="H90" s="5">
        <v>4</v>
      </c>
      <c r="I90" s="5">
        <v>5</v>
      </c>
      <c r="J90" s="5">
        <v>5</v>
      </c>
      <c r="K90" s="5">
        <v>5</v>
      </c>
      <c r="L90" s="5">
        <v>5</v>
      </c>
      <c r="M90" s="8">
        <v>1</v>
      </c>
      <c r="N90" s="8">
        <v>3</v>
      </c>
    </row>
    <row r="91" spans="1:14">
      <c r="A91" s="55">
        <v>6327</v>
      </c>
      <c r="B91" s="56">
        <v>88</v>
      </c>
      <c r="C91" s="5">
        <v>5</v>
      </c>
      <c r="D91" s="5">
        <v>4</v>
      </c>
      <c r="E91" s="5">
        <v>5</v>
      </c>
      <c r="F91" s="5">
        <v>5</v>
      </c>
      <c r="G91" s="5">
        <v>5</v>
      </c>
      <c r="H91" s="5">
        <v>5</v>
      </c>
      <c r="I91" s="5">
        <v>5</v>
      </c>
      <c r="J91" s="5">
        <v>4</v>
      </c>
      <c r="K91" s="5">
        <v>5</v>
      </c>
      <c r="L91" s="5">
        <v>5</v>
      </c>
      <c r="M91" s="8">
        <v>1</v>
      </c>
      <c r="N91" s="8">
        <v>3</v>
      </c>
    </row>
    <row r="92" spans="1:14">
      <c r="A92" s="55">
        <v>6327</v>
      </c>
      <c r="B92" s="56">
        <v>89</v>
      </c>
      <c r="C92" s="5">
        <v>5</v>
      </c>
      <c r="D92" s="5">
        <v>5</v>
      </c>
      <c r="E92" s="5">
        <v>5</v>
      </c>
      <c r="F92" s="5">
        <v>5</v>
      </c>
      <c r="G92" s="5">
        <v>5</v>
      </c>
      <c r="H92" s="5">
        <v>5</v>
      </c>
      <c r="I92" s="5">
        <v>5</v>
      </c>
      <c r="J92" s="5">
        <v>5</v>
      </c>
      <c r="K92" s="5">
        <v>5</v>
      </c>
      <c r="L92" s="5">
        <v>5</v>
      </c>
      <c r="M92" s="8">
        <v>1</v>
      </c>
      <c r="N92" s="8">
        <v>2</v>
      </c>
    </row>
    <row r="93" spans="1:14">
      <c r="A93" s="55">
        <v>6327</v>
      </c>
      <c r="B93" s="56">
        <v>90</v>
      </c>
      <c r="C93" s="5">
        <v>4</v>
      </c>
      <c r="D93" s="5">
        <v>5</v>
      </c>
      <c r="E93" s="5">
        <v>5</v>
      </c>
      <c r="F93" s="5">
        <v>5</v>
      </c>
      <c r="G93" s="5">
        <v>5</v>
      </c>
      <c r="H93" s="5">
        <v>5</v>
      </c>
      <c r="I93" s="5">
        <v>5</v>
      </c>
      <c r="J93" s="5">
        <v>5</v>
      </c>
      <c r="K93" s="5">
        <v>4</v>
      </c>
      <c r="L93" s="5">
        <v>4</v>
      </c>
      <c r="M93" s="8">
        <v>1</v>
      </c>
      <c r="N93" s="8">
        <v>2</v>
      </c>
    </row>
    <row r="94" spans="1:14">
      <c r="A94" s="55">
        <v>6327</v>
      </c>
      <c r="B94" s="56">
        <v>91</v>
      </c>
      <c r="C94" s="5">
        <v>5</v>
      </c>
      <c r="D94" s="5">
        <v>5</v>
      </c>
      <c r="E94" s="5">
        <v>5</v>
      </c>
      <c r="F94" s="5">
        <v>5</v>
      </c>
      <c r="G94" s="5">
        <v>5</v>
      </c>
      <c r="H94" s="5">
        <v>5</v>
      </c>
      <c r="I94" s="5">
        <v>4</v>
      </c>
      <c r="J94" s="5">
        <v>5</v>
      </c>
      <c r="K94" s="5">
        <v>5</v>
      </c>
      <c r="L94" s="5">
        <v>5</v>
      </c>
      <c r="M94" s="8">
        <v>1</v>
      </c>
      <c r="N94" s="8">
        <v>2</v>
      </c>
    </row>
    <row r="95" spans="1:14">
      <c r="A95" s="55">
        <v>6327</v>
      </c>
      <c r="B95" s="56">
        <v>92</v>
      </c>
      <c r="C95" s="5">
        <v>5</v>
      </c>
      <c r="D95" s="5">
        <v>5</v>
      </c>
      <c r="E95" s="5">
        <v>4</v>
      </c>
      <c r="F95" s="5">
        <v>5</v>
      </c>
      <c r="G95" s="5">
        <v>5</v>
      </c>
      <c r="H95" s="5">
        <v>5</v>
      </c>
      <c r="I95" s="5">
        <v>5</v>
      </c>
      <c r="J95" s="5">
        <v>5</v>
      </c>
      <c r="K95" s="5">
        <v>5</v>
      </c>
      <c r="L95" s="5">
        <v>5</v>
      </c>
      <c r="M95" s="8">
        <v>1</v>
      </c>
      <c r="N95" s="8">
        <v>1</v>
      </c>
    </row>
    <row r="96" spans="1:14">
      <c r="A96" s="55">
        <v>6327</v>
      </c>
      <c r="B96" s="56">
        <v>93</v>
      </c>
      <c r="C96" s="5">
        <v>4</v>
      </c>
      <c r="D96" s="5">
        <v>4</v>
      </c>
      <c r="E96" s="5">
        <v>5</v>
      </c>
      <c r="F96" s="5">
        <v>5</v>
      </c>
      <c r="G96" s="5">
        <v>5</v>
      </c>
      <c r="H96" s="5">
        <v>5</v>
      </c>
      <c r="I96" s="5">
        <v>5</v>
      </c>
      <c r="J96" s="5">
        <v>5</v>
      </c>
      <c r="K96" s="5">
        <v>5</v>
      </c>
      <c r="L96" s="5">
        <v>5</v>
      </c>
      <c r="M96" s="8">
        <v>1</v>
      </c>
      <c r="N96" s="8">
        <v>1</v>
      </c>
    </row>
    <row r="97" spans="1:14">
      <c r="A97" s="55">
        <v>6327</v>
      </c>
      <c r="B97" s="56">
        <v>94</v>
      </c>
      <c r="C97" s="5">
        <v>5</v>
      </c>
      <c r="D97" s="5">
        <v>5</v>
      </c>
      <c r="E97" s="5">
        <v>5</v>
      </c>
      <c r="F97" s="5">
        <v>5</v>
      </c>
      <c r="G97" s="5">
        <v>5</v>
      </c>
      <c r="H97" s="5">
        <v>5</v>
      </c>
      <c r="I97" s="5">
        <v>5</v>
      </c>
      <c r="J97" s="5">
        <v>5</v>
      </c>
      <c r="K97" s="5">
        <v>5</v>
      </c>
      <c r="L97" s="5">
        <v>5</v>
      </c>
      <c r="M97" s="8">
        <v>1</v>
      </c>
      <c r="N97" s="8">
        <v>1</v>
      </c>
    </row>
    <row r="98" spans="1:14">
      <c r="A98" s="55">
        <v>6327</v>
      </c>
      <c r="B98" s="56">
        <v>95</v>
      </c>
      <c r="C98" s="5">
        <v>5</v>
      </c>
      <c r="D98" s="5">
        <v>5</v>
      </c>
      <c r="E98" s="5">
        <v>5</v>
      </c>
      <c r="F98" s="5">
        <v>5</v>
      </c>
      <c r="G98" s="5">
        <v>5</v>
      </c>
      <c r="H98" s="5">
        <v>5</v>
      </c>
      <c r="I98" s="5">
        <v>5</v>
      </c>
      <c r="J98" s="5">
        <v>5</v>
      </c>
      <c r="K98" s="5">
        <v>5</v>
      </c>
      <c r="L98" s="5">
        <v>5</v>
      </c>
      <c r="M98" s="8">
        <v>1</v>
      </c>
      <c r="N98" s="8">
        <v>1</v>
      </c>
    </row>
    <row r="99" spans="1:14">
      <c r="A99" s="55">
        <v>6327</v>
      </c>
      <c r="B99" s="56">
        <v>96</v>
      </c>
      <c r="C99" s="5">
        <v>5</v>
      </c>
      <c r="D99" s="5">
        <v>4</v>
      </c>
      <c r="E99" s="5">
        <v>5</v>
      </c>
      <c r="F99" s="5">
        <v>5</v>
      </c>
      <c r="G99" s="5">
        <v>5</v>
      </c>
      <c r="H99" s="5">
        <v>5</v>
      </c>
      <c r="I99" s="5">
        <v>5</v>
      </c>
      <c r="J99" s="5">
        <v>5</v>
      </c>
      <c r="K99" s="5">
        <v>5</v>
      </c>
      <c r="L99" s="5">
        <v>5</v>
      </c>
      <c r="M99" s="8">
        <v>1</v>
      </c>
      <c r="N99" s="8">
        <v>1</v>
      </c>
    </row>
    <row r="100" spans="1:14">
      <c r="A100" s="55">
        <v>6327</v>
      </c>
      <c r="B100" s="56">
        <v>97</v>
      </c>
      <c r="C100" s="5">
        <v>4</v>
      </c>
      <c r="D100" s="5">
        <v>5</v>
      </c>
      <c r="E100" s="5">
        <v>5</v>
      </c>
      <c r="F100" s="5">
        <v>5</v>
      </c>
      <c r="G100" s="5">
        <v>5</v>
      </c>
      <c r="H100" s="5">
        <v>5</v>
      </c>
      <c r="I100" s="5">
        <v>5</v>
      </c>
      <c r="J100" s="5">
        <v>5</v>
      </c>
      <c r="K100" s="5">
        <v>5</v>
      </c>
      <c r="L100" s="5">
        <v>5</v>
      </c>
      <c r="M100" s="8">
        <v>1</v>
      </c>
      <c r="N100" s="8">
        <v>1</v>
      </c>
    </row>
    <row r="101" spans="1:14">
      <c r="A101" s="55">
        <v>6327</v>
      </c>
      <c r="B101" s="56">
        <v>98</v>
      </c>
      <c r="C101" s="5">
        <v>4</v>
      </c>
      <c r="D101" s="5">
        <v>5</v>
      </c>
      <c r="E101" s="5">
        <v>5</v>
      </c>
      <c r="F101" s="5">
        <v>5</v>
      </c>
      <c r="G101" s="5">
        <v>5</v>
      </c>
      <c r="H101" s="5">
        <v>5</v>
      </c>
      <c r="I101" s="5">
        <v>4</v>
      </c>
      <c r="J101" s="5">
        <v>5</v>
      </c>
      <c r="K101" s="5">
        <v>5</v>
      </c>
      <c r="L101" s="5">
        <v>5</v>
      </c>
      <c r="M101" s="8">
        <v>1</v>
      </c>
      <c r="N101" s="8">
        <v>1</v>
      </c>
    </row>
    <row r="102" spans="1:14">
      <c r="A102" s="55">
        <v>6327</v>
      </c>
      <c r="B102" s="56">
        <v>99</v>
      </c>
      <c r="C102" s="5">
        <v>5</v>
      </c>
      <c r="D102" s="5">
        <v>5</v>
      </c>
      <c r="E102" s="5">
        <v>4</v>
      </c>
      <c r="F102" s="5">
        <v>5</v>
      </c>
      <c r="G102" s="5">
        <v>5</v>
      </c>
      <c r="H102" s="5">
        <v>5</v>
      </c>
      <c r="I102" s="5">
        <v>5</v>
      </c>
      <c r="J102" s="5">
        <v>5</v>
      </c>
      <c r="K102" s="5">
        <v>4</v>
      </c>
      <c r="L102" s="5">
        <v>4</v>
      </c>
      <c r="M102" s="8">
        <v>1</v>
      </c>
      <c r="N102" s="8">
        <v>1</v>
      </c>
    </row>
    <row r="103" spans="1:14">
      <c r="A103" s="55">
        <v>6327</v>
      </c>
      <c r="B103" s="56">
        <v>100</v>
      </c>
      <c r="C103" s="5">
        <v>3</v>
      </c>
      <c r="D103" s="5">
        <v>4</v>
      </c>
      <c r="E103" s="5">
        <v>4</v>
      </c>
      <c r="F103" s="5">
        <v>5</v>
      </c>
      <c r="G103" s="5">
        <v>5</v>
      </c>
      <c r="H103" s="5">
        <v>5</v>
      </c>
      <c r="I103" s="5">
        <v>5</v>
      </c>
      <c r="J103" s="5">
        <v>3</v>
      </c>
      <c r="K103" s="5">
        <v>5</v>
      </c>
      <c r="L103" s="5">
        <v>5</v>
      </c>
      <c r="M103" s="8">
        <v>1</v>
      </c>
      <c r="N103" s="8">
        <v>1</v>
      </c>
    </row>
    <row r="104" spans="1:14">
      <c r="A104" s="55">
        <v>6327</v>
      </c>
      <c r="B104" s="56">
        <v>101</v>
      </c>
      <c r="C104" s="5">
        <v>5</v>
      </c>
      <c r="D104" s="5">
        <v>5</v>
      </c>
      <c r="E104" s="5">
        <v>5</v>
      </c>
      <c r="F104" s="5">
        <v>5</v>
      </c>
      <c r="G104" s="5">
        <v>5</v>
      </c>
      <c r="H104" s="5">
        <v>4</v>
      </c>
      <c r="I104" s="5">
        <v>5</v>
      </c>
      <c r="J104" s="5">
        <v>4</v>
      </c>
      <c r="K104" s="5">
        <v>5</v>
      </c>
      <c r="L104" s="5">
        <v>5</v>
      </c>
      <c r="M104" s="8">
        <v>1</v>
      </c>
      <c r="N104" s="8">
        <v>1</v>
      </c>
    </row>
    <row r="105" spans="1:14">
      <c r="A105" s="55">
        <v>6327</v>
      </c>
      <c r="B105" s="56">
        <v>102</v>
      </c>
      <c r="C105" s="5">
        <v>5</v>
      </c>
      <c r="D105" s="5">
        <v>5</v>
      </c>
      <c r="E105" s="5">
        <v>5</v>
      </c>
      <c r="F105" s="5">
        <v>5</v>
      </c>
      <c r="G105" s="5">
        <v>5</v>
      </c>
      <c r="H105" s="5">
        <v>5</v>
      </c>
      <c r="I105" s="5">
        <v>5</v>
      </c>
      <c r="J105" s="5">
        <v>4</v>
      </c>
      <c r="K105" s="5">
        <v>5</v>
      </c>
      <c r="L105" s="5">
        <v>5</v>
      </c>
      <c r="M105" s="8">
        <v>1</v>
      </c>
      <c r="N105" s="8">
        <v>1</v>
      </c>
    </row>
    <row r="106" spans="1:14">
      <c r="A106" s="55">
        <v>6327</v>
      </c>
      <c r="B106" s="56">
        <v>103</v>
      </c>
      <c r="C106" s="5">
        <v>5</v>
      </c>
      <c r="D106" s="5">
        <v>5</v>
      </c>
      <c r="E106" s="5">
        <v>4</v>
      </c>
      <c r="F106" s="5">
        <v>5</v>
      </c>
      <c r="G106" s="5">
        <v>5</v>
      </c>
      <c r="H106" s="5">
        <v>5</v>
      </c>
      <c r="I106" s="5">
        <v>5</v>
      </c>
      <c r="J106" s="5">
        <v>5</v>
      </c>
      <c r="K106" s="5">
        <v>5</v>
      </c>
      <c r="L106" s="5">
        <v>5</v>
      </c>
      <c r="M106" s="8">
        <v>1</v>
      </c>
      <c r="N106" s="8">
        <v>1</v>
      </c>
    </row>
    <row r="107" spans="1:14">
      <c r="A107" s="55">
        <v>6327</v>
      </c>
      <c r="B107" s="56">
        <v>104</v>
      </c>
      <c r="C107" s="5">
        <v>5</v>
      </c>
      <c r="D107" s="5">
        <v>5</v>
      </c>
      <c r="E107" s="5">
        <v>4</v>
      </c>
      <c r="F107" s="5">
        <v>5</v>
      </c>
      <c r="G107" s="5">
        <v>5</v>
      </c>
      <c r="H107" s="5">
        <v>5</v>
      </c>
      <c r="I107" s="5">
        <v>5</v>
      </c>
      <c r="J107" s="5">
        <v>5</v>
      </c>
      <c r="K107" s="5">
        <v>5</v>
      </c>
      <c r="L107" s="5">
        <v>5</v>
      </c>
      <c r="M107" s="8">
        <v>1</v>
      </c>
      <c r="N107" s="8">
        <v>1</v>
      </c>
    </row>
    <row r="108" spans="1:14">
      <c r="A108" s="55">
        <v>6327</v>
      </c>
      <c r="B108" s="56">
        <v>105</v>
      </c>
      <c r="C108" s="5">
        <v>5</v>
      </c>
      <c r="D108" s="5">
        <v>5</v>
      </c>
      <c r="E108" s="5">
        <v>5</v>
      </c>
      <c r="F108" s="5">
        <v>5</v>
      </c>
      <c r="G108" s="5">
        <v>5</v>
      </c>
      <c r="H108" s="5">
        <v>5</v>
      </c>
      <c r="I108" s="5">
        <v>5</v>
      </c>
      <c r="J108" s="5">
        <v>4</v>
      </c>
      <c r="K108" s="5">
        <v>5</v>
      </c>
      <c r="L108" s="5">
        <v>5</v>
      </c>
      <c r="M108" s="8">
        <v>1</v>
      </c>
      <c r="N108" s="8">
        <v>1</v>
      </c>
    </row>
    <row r="109" spans="1:14">
      <c r="A109" s="55">
        <v>6327</v>
      </c>
      <c r="B109" s="56">
        <v>106</v>
      </c>
      <c r="C109" s="5">
        <v>5</v>
      </c>
      <c r="D109" s="5">
        <v>4</v>
      </c>
      <c r="E109" s="5">
        <v>5</v>
      </c>
      <c r="F109" s="5">
        <v>5</v>
      </c>
      <c r="G109" s="5">
        <v>5</v>
      </c>
      <c r="H109" s="5">
        <v>5</v>
      </c>
      <c r="I109" s="5">
        <v>5</v>
      </c>
      <c r="J109" s="5">
        <v>5</v>
      </c>
      <c r="K109" s="5">
        <v>5</v>
      </c>
      <c r="L109" s="5">
        <v>5</v>
      </c>
      <c r="M109" s="8">
        <v>1</v>
      </c>
      <c r="N109" s="8">
        <v>1</v>
      </c>
    </row>
    <row r="110" spans="1:14">
      <c r="A110" s="55">
        <v>6327</v>
      </c>
      <c r="B110" s="56">
        <v>107</v>
      </c>
      <c r="C110" s="5">
        <v>5</v>
      </c>
      <c r="D110" s="5">
        <v>5</v>
      </c>
      <c r="E110" s="5">
        <v>5</v>
      </c>
      <c r="F110" s="5">
        <v>5</v>
      </c>
      <c r="G110" s="5">
        <v>5</v>
      </c>
      <c r="H110" s="5">
        <v>5</v>
      </c>
      <c r="I110" s="5">
        <v>5</v>
      </c>
      <c r="J110" s="5">
        <v>5</v>
      </c>
      <c r="K110" s="5">
        <v>5</v>
      </c>
      <c r="L110" s="5">
        <v>5</v>
      </c>
      <c r="M110" s="8">
        <v>1</v>
      </c>
      <c r="N110" s="8">
        <v>1</v>
      </c>
    </row>
    <row r="111" spans="1:14">
      <c r="A111" s="55">
        <v>6327</v>
      </c>
      <c r="B111" s="56">
        <v>108</v>
      </c>
      <c r="C111" s="5">
        <v>4</v>
      </c>
      <c r="D111" s="5">
        <v>5</v>
      </c>
      <c r="E111" s="5">
        <v>4</v>
      </c>
      <c r="F111" s="5">
        <v>5</v>
      </c>
      <c r="G111" s="5">
        <v>5</v>
      </c>
      <c r="H111" s="5">
        <v>5</v>
      </c>
      <c r="I111" s="5">
        <v>5</v>
      </c>
      <c r="J111" s="5">
        <v>5</v>
      </c>
      <c r="K111" s="5">
        <v>5</v>
      </c>
      <c r="L111" s="5">
        <v>4</v>
      </c>
      <c r="M111" s="8">
        <v>1</v>
      </c>
      <c r="N111" s="8">
        <v>1</v>
      </c>
    </row>
    <row r="112" spans="1:14">
      <c r="A112" s="55">
        <v>6327</v>
      </c>
      <c r="B112" s="56">
        <v>109</v>
      </c>
      <c r="C112" s="5">
        <v>4</v>
      </c>
      <c r="D112" s="5">
        <v>5</v>
      </c>
      <c r="E112" s="5">
        <v>5</v>
      </c>
      <c r="F112" s="5">
        <v>5</v>
      </c>
      <c r="G112" s="5">
        <v>5</v>
      </c>
      <c r="H112" s="5">
        <v>5</v>
      </c>
      <c r="I112" s="5">
        <v>5</v>
      </c>
      <c r="J112" s="5">
        <v>4</v>
      </c>
      <c r="K112" s="5">
        <v>5</v>
      </c>
      <c r="L112" s="5">
        <v>5</v>
      </c>
      <c r="M112" s="8">
        <v>1</v>
      </c>
      <c r="N112" s="8">
        <v>1</v>
      </c>
    </row>
    <row r="113" spans="1:14">
      <c r="A113" s="55">
        <v>6327</v>
      </c>
      <c r="B113" s="56">
        <v>110</v>
      </c>
      <c r="C113" s="5">
        <v>5</v>
      </c>
      <c r="D113" s="5">
        <v>5</v>
      </c>
      <c r="E113" s="5">
        <v>5</v>
      </c>
      <c r="F113" s="5">
        <v>5</v>
      </c>
      <c r="G113" s="5">
        <v>5</v>
      </c>
      <c r="H113" s="5">
        <v>5</v>
      </c>
      <c r="I113" s="5">
        <v>5</v>
      </c>
      <c r="J113" s="5">
        <v>5</v>
      </c>
      <c r="K113" s="5">
        <v>5</v>
      </c>
      <c r="L113" s="5">
        <v>5</v>
      </c>
      <c r="M113" s="8">
        <v>1</v>
      </c>
      <c r="N113" s="8">
        <v>1</v>
      </c>
    </row>
    <row r="114" spans="1:14">
      <c r="A114" s="55">
        <v>6327</v>
      </c>
      <c r="B114" s="56">
        <v>111</v>
      </c>
      <c r="C114" s="5">
        <v>5</v>
      </c>
      <c r="D114" s="5">
        <v>5</v>
      </c>
      <c r="E114" s="5">
        <v>5</v>
      </c>
      <c r="F114" s="5">
        <v>5</v>
      </c>
      <c r="G114" s="5">
        <v>5</v>
      </c>
      <c r="H114" s="5">
        <v>5</v>
      </c>
      <c r="I114" s="5">
        <v>5</v>
      </c>
      <c r="J114" s="5">
        <v>5</v>
      </c>
      <c r="K114" s="5">
        <v>5</v>
      </c>
      <c r="L114" s="5">
        <v>5</v>
      </c>
      <c r="M114" s="8">
        <v>1</v>
      </c>
      <c r="N114" s="8">
        <v>1</v>
      </c>
    </row>
    <row r="115" spans="1:14">
      <c r="A115" s="55">
        <v>6327</v>
      </c>
      <c r="B115" s="56">
        <v>112</v>
      </c>
      <c r="C115" s="5">
        <v>5</v>
      </c>
      <c r="D115" s="5">
        <v>4</v>
      </c>
      <c r="E115" s="5">
        <v>5</v>
      </c>
      <c r="F115" s="5">
        <v>5</v>
      </c>
      <c r="G115" s="5">
        <v>5</v>
      </c>
      <c r="H115" s="5">
        <v>5</v>
      </c>
      <c r="I115" s="5">
        <v>5</v>
      </c>
      <c r="J115" s="5">
        <v>5</v>
      </c>
      <c r="K115" s="5">
        <v>5</v>
      </c>
      <c r="L115" s="5">
        <v>5</v>
      </c>
      <c r="M115" s="8">
        <v>1</v>
      </c>
      <c r="N115" s="8">
        <v>3</v>
      </c>
    </row>
    <row r="116" spans="1:14">
      <c r="A116" s="55">
        <v>6327</v>
      </c>
      <c r="B116" s="56">
        <v>113</v>
      </c>
      <c r="C116" s="5">
        <v>5</v>
      </c>
      <c r="D116" s="5">
        <v>4</v>
      </c>
      <c r="E116" s="5">
        <v>5</v>
      </c>
      <c r="F116" s="5">
        <v>5</v>
      </c>
      <c r="G116" s="5">
        <v>5</v>
      </c>
      <c r="H116" s="5">
        <v>5</v>
      </c>
      <c r="I116" s="5">
        <v>5</v>
      </c>
      <c r="J116" s="5">
        <v>5</v>
      </c>
      <c r="K116" s="5">
        <v>5</v>
      </c>
      <c r="L116" s="5">
        <v>5</v>
      </c>
      <c r="M116" s="8">
        <v>1</v>
      </c>
      <c r="N116" s="8">
        <v>2</v>
      </c>
    </row>
    <row r="117" spans="1:14">
      <c r="A117" s="55">
        <v>6327</v>
      </c>
      <c r="B117" s="56">
        <v>114</v>
      </c>
      <c r="C117" s="5">
        <v>4</v>
      </c>
      <c r="D117" s="5">
        <v>5</v>
      </c>
      <c r="E117" s="5">
        <v>5</v>
      </c>
      <c r="F117" s="5">
        <v>5</v>
      </c>
      <c r="G117" s="5">
        <v>5</v>
      </c>
      <c r="H117" s="5">
        <v>5</v>
      </c>
      <c r="I117" s="5">
        <v>5</v>
      </c>
      <c r="J117" s="5">
        <v>5</v>
      </c>
      <c r="K117" s="5">
        <v>5</v>
      </c>
      <c r="L117" s="5">
        <v>5</v>
      </c>
      <c r="M117" s="8">
        <v>1</v>
      </c>
      <c r="N117" s="8">
        <v>3</v>
      </c>
    </row>
    <row r="118" spans="1:14">
      <c r="A118" s="55">
        <v>6327</v>
      </c>
      <c r="B118" s="56">
        <v>115</v>
      </c>
      <c r="C118" s="5">
        <v>4</v>
      </c>
      <c r="D118" s="5">
        <v>5</v>
      </c>
      <c r="E118" s="5">
        <v>5</v>
      </c>
      <c r="F118" s="5">
        <v>5</v>
      </c>
      <c r="G118" s="5">
        <v>5</v>
      </c>
      <c r="H118" s="5">
        <v>5</v>
      </c>
      <c r="I118" s="5">
        <v>5</v>
      </c>
      <c r="J118" s="5">
        <v>5</v>
      </c>
      <c r="K118" s="5">
        <v>5</v>
      </c>
      <c r="L118" s="5">
        <v>5</v>
      </c>
      <c r="M118" s="8">
        <v>1</v>
      </c>
      <c r="N118" s="8">
        <v>2</v>
      </c>
    </row>
    <row r="119" spans="1:14">
      <c r="A119" s="55">
        <v>6327</v>
      </c>
      <c r="B119" s="56">
        <v>116</v>
      </c>
      <c r="C119" s="5">
        <v>5</v>
      </c>
      <c r="D119" s="5">
        <v>5</v>
      </c>
      <c r="E119" s="5">
        <v>5</v>
      </c>
      <c r="F119" s="5">
        <v>5</v>
      </c>
      <c r="G119" s="5">
        <v>5</v>
      </c>
      <c r="H119" s="5">
        <v>5</v>
      </c>
      <c r="I119" s="5">
        <v>5</v>
      </c>
      <c r="J119" s="5">
        <v>5</v>
      </c>
      <c r="K119" s="5">
        <v>5</v>
      </c>
      <c r="L119" s="5">
        <v>5</v>
      </c>
      <c r="M119" s="8">
        <v>1</v>
      </c>
      <c r="N119" s="8">
        <v>2</v>
      </c>
    </row>
    <row r="120" spans="1:14">
      <c r="A120" s="55">
        <v>6327</v>
      </c>
      <c r="B120" s="56">
        <v>117</v>
      </c>
      <c r="C120" s="5">
        <v>4</v>
      </c>
      <c r="D120" s="5">
        <v>5</v>
      </c>
      <c r="E120" s="5">
        <v>5</v>
      </c>
      <c r="F120" s="5">
        <v>5</v>
      </c>
      <c r="G120" s="5">
        <v>4</v>
      </c>
      <c r="H120" s="5">
        <v>5</v>
      </c>
      <c r="I120" s="5">
        <v>4</v>
      </c>
      <c r="J120" s="5">
        <v>5</v>
      </c>
      <c r="K120" s="5">
        <v>5</v>
      </c>
      <c r="L120" s="5">
        <v>5</v>
      </c>
      <c r="M120" s="8">
        <v>1</v>
      </c>
      <c r="N120" s="8">
        <v>2</v>
      </c>
    </row>
    <row r="121" spans="1:14">
      <c r="A121" s="55">
        <v>6327</v>
      </c>
      <c r="B121" s="56">
        <v>118</v>
      </c>
      <c r="C121" s="5">
        <v>5</v>
      </c>
      <c r="D121" s="5">
        <v>5</v>
      </c>
      <c r="E121" s="5">
        <v>5</v>
      </c>
      <c r="F121" s="5">
        <v>5</v>
      </c>
      <c r="G121" s="5">
        <v>5</v>
      </c>
      <c r="H121" s="5">
        <v>5</v>
      </c>
      <c r="I121" s="5">
        <v>5</v>
      </c>
      <c r="J121" s="5">
        <v>5</v>
      </c>
      <c r="K121" s="5">
        <v>5</v>
      </c>
      <c r="L121" s="5">
        <v>5</v>
      </c>
      <c r="M121" s="8">
        <v>1</v>
      </c>
      <c r="N121" s="8">
        <v>3</v>
      </c>
    </row>
    <row r="122" spans="1:14">
      <c r="A122" s="55">
        <v>6327</v>
      </c>
      <c r="B122" s="56">
        <v>119</v>
      </c>
      <c r="C122" s="5">
        <v>5</v>
      </c>
      <c r="D122" s="5">
        <v>5</v>
      </c>
      <c r="E122" s="5">
        <v>4</v>
      </c>
      <c r="F122" s="5">
        <v>5</v>
      </c>
      <c r="G122" s="5">
        <v>5</v>
      </c>
      <c r="H122" s="5">
        <v>4</v>
      </c>
      <c r="I122" s="5">
        <v>5</v>
      </c>
      <c r="J122" s="5">
        <v>5</v>
      </c>
      <c r="K122" s="5">
        <v>5</v>
      </c>
      <c r="L122" s="5">
        <v>5</v>
      </c>
      <c r="M122" s="8">
        <v>1</v>
      </c>
      <c r="N122" s="8">
        <v>3</v>
      </c>
    </row>
    <row r="123" spans="1:14">
      <c r="A123" s="55">
        <v>6327</v>
      </c>
      <c r="B123" s="56">
        <v>120</v>
      </c>
      <c r="C123" s="5">
        <v>5</v>
      </c>
      <c r="D123" s="5">
        <v>4</v>
      </c>
      <c r="E123" s="5">
        <v>5</v>
      </c>
      <c r="F123" s="5">
        <v>5</v>
      </c>
      <c r="G123" s="5">
        <v>5</v>
      </c>
      <c r="H123" s="5">
        <v>5</v>
      </c>
      <c r="I123" s="5">
        <v>5</v>
      </c>
      <c r="J123" s="5">
        <v>4</v>
      </c>
      <c r="K123" s="5">
        <v>5</v>
      </c>
      <c r="L123" s="5">
        <v>5</v>
      </c>
      <c r="M123" s="8">
        <v>1</v>
      </c>
      <c r="N123" s="8">
        <v>3</v>
      </c>
    </row>
    <row r="124" spans="1:14">
      <c r="A124" s="55">
        <v>6327</v>
      </c>
      <c r="B124" s="56">
        <v>121</v>
      </c>
      <c r="C124" s="5">
        <v>5</v>
      </c>
      <c r="D124" s="5">
        <v>5</v>
      </c>
      <c r="E124" s="5">
        <v>5</v>
      </c>
      <c r="F124" s="5">
        <v>5</v>
      </c>
      <c r="G124" s="5">
        <v>5</v>
      </c>
      <c r="H124" s="5">
        <v>5</v>
      </c>
      <c r="I124" s="5">
        <v>5</v>
      </c>
      <c r="J124" s="5">
        <v>5</v>
      </c>
      <c r="K124" s="5">
        <v>5</v>
      </c>
      <c r="L124" s="5">
        <v>5</v>
      </c>
      <c r="M124" s="8">
        <v>1</v>
      </c>
      <c r="N124" s="8">
        <v>2</v>
      </c>
    </row>
    <row r="125" spans="1:14">
      <c r="A125" s="55">
        <v>6327</v>
      </c>
      <c r="B125" s="56">
        <v>122</v>
      </c>
      <c r="C125" s="5">
        <v>4</v>
      </c>
      <c r="D125" s="5">
        <v>5</v>
      </c>
      <c r="E125" s="5">
        <v>5</v>
      </c>
      <c r="F125" s="5">
        <v>5</v>
      </c>
      <c r="G125" s="5">
        <v>5</v>
      </c>
      <c r="H125" s="5">
        <v>5</v>
      </c>
      <c r="I125" s="5">
        <v>5</v>
      </c>
      <c r="J125" s="5">
        <v>5</v>
      </c>
      <c r="K125" s="5">
        <v>4</v>
      </c>
      <c r="L125" s="5">
        <v>4</v>
      </c>
      <c r="M125" s="8">
        <v>1</v>
      </c>
      <c r="N125" s="8">
        <v>2</v>
      </c>
    </row>
    <row r="126" spans="1:14">
      <c r="A126" s="55">
        <v>6327</v>
      </c>
      <c r="B126" s="56">
        <v>123</v>
      </c>
      <c r="C126" s="5">
        <v>5</v>
      </c>
      <c r="D126" s="5">
        <v>5</v>
      </c>
      <c r="E126" s="5">
        <v>5</v>
      </c>
      <c r="F126" s="5">
        <v>5</v>
      </c>
      <c r="G126" s="5">
        <v>5</v>
      </c>
      <c r="H126" s="5">
        <v>5</v>
      </c>
      <c r="I126" s="5">
        <v>4</v>
      </c>
      <c r="J126" s="5">
        <v>5</v>
      </c>
      <c r="K126" s="5">
        <v>5</v>
      </c>
      <c r="L126" s="5">
        <v>5</v>
      </c>
      <c r="M126" s="8">
        <v>1</v>
      </c>
      <c r="N126" s="8">
        <v>2</v>
      </c>
    </row>
    <row r="127" spans="1:14">
      <c r="A127" s="55">
        <v>6327</v>
      </c>
      <c r="B127" s="56">
        <v>124</v>
      </c>
      <c r="C127" s="5">
        <v>5</v>
      </c>
      <c r="D127" s="5">
        <v>5</v>
      </c>
      <c r="E127" s="5">
        <v>4</v>
      </c>
      <c r="F127" s="5">
        <v>5</v>
      </c>
      <c r="G127" s="5">
        <v>5</v>
      </c>
      <c r="H127" s="5">
        <v>5</v>
      </c>
      <c r="I127" s="5">
        <v>5</v>
      </c>
      <c r="J127" s="5">
        <v>5</v>
      </c>
      <c r="K127" s="5">
        <v>5</v>
      </c>
      <c r="L127" s="5">
        <v>5</v>
      </c>
      <c r="M127" s="8">
        <v>1</v>
      </c>
      <c r="N127" s="8">
        <v>1</v>
      </c>
    </row>
    <row r="128" spans="1:14">
      <c r="A128" s="55">
        <v>6327</v>
      </c>
      <c r="B128" s="56">
        <v>125</v>
      </c>
      <c r="C128" s="5">
        <v>4</v>
      </c>
      <c r="D128" s="5">
        <v>4</v>
      </c>
      <c r="E128" s="5">
        <v>5</v>
      </c>
      <c r="F128" s="5">
        <v>5</v>
      </c>
      <c r="G128" s="5">
        <v>5</v>
      </c>
      <c r="H128" s="5">
        <v>5</v>
      </c>
      <c r="I128" s="5">
        <v>5</v>
      </c>
      <c r="J128" s="5">
        <v>5</v>
      </c>
      <c r="K128" s="5">
        <v>5</v>
      </c>
      <c r="L128" s="5">
        <v>5</v>
      </c>
      <c r="M128" s="8">
        <v>1</v>
      </c>
      <c r="N128" s="8">
        <v>1</v>
      </c>
    </row>
    <row r="129" spans="1:14">
      <c r="A129" s="55">
        <v>6327</v>
      </c>
      <c r="B129" s="56">
        <v>126</v>
      </c>
      <c r="C129" s="5">
        <v>5</v>
      </c>
      <c r="D129" s="5">
        <v>5</v>
      </c>
      <c r="E129" s="5">
        <v>5</v>
      </c>
      <c r="F129" s="5">
        <v>5</v>
      </c>
      <c r="G129" s="5">
        <v>5</v>
      </c>
      <c r="H129" s="5">
        <v>5</v>
      </c>
      <c r="I129" s="5">
        <v>5</v>
      </c>
      <c r="J129" s="5">
        <v>5</v>
      </c>
      <c r="K129" s="5">
        <v>5</v>
      </c>
      <c r="L129" s="5">
        <v>5</v>
      </c>
      <c r="M129" s="8">
        <v>1</v>
      </c>
      <c r="N129" s="8">
        <v>1</v>
      </c>
    </row>
    <row r="130" spans="1:14">
      <c r="A130" s="55">
        <v>6327</v>
      </c>
      <c r="B130" s="56">
        <v>127</v>
      </c>
      <c r="C130" s="5">
        <v>5</v>
      </c>
      <c r="D130" s="5">
        <v>5</v>
      </c>
      <c r="E130" s="5">
        <v>5</v>
      </c>
      <c r="F130" s="5">
        <v>5</v>
      </c>
      <c r="G130" s="5">
        <v>5</v>
      </c>
      <c r="H130" s="5">
        <v>5</v>
      </c>
      <c r="I130" s="5">
        <v>5</v>
      </c>
      <c r="J130" s="5">
        <v>5</v>
      </c>
      <c r="K130" s="5">
        <v>5</v>
      </c>
      <c r="L130" s="5">
        <v>5</v>
      </c>
      <c r="M130" s="8">
        <v>1</v>
      </c>
      <c r="N130" s="8">
        <v>1</v>
      </c>
    </row>
    <row r="131" spans="1:14">
      <c r="A131" s="55">
        <v>6327</v>
      </c>
      <c r="B131" s="56">
        <v>128</v>
      </c>
      <c r="C131" s="5">
        <v>5</v>
      </c>
      <c r="D131" s="5">
        <v>4</v>
      </c>
      <c r="E131" s="5">
        <v>5</v>
      </c>
      <c r="F131" s="5">
        <v>5</v>
      </c>
      <c r="G131" s="5">
        <v>5</v>
      </c>
      <c r="H131" s="5">
        <v>5</v>
      </c>
      <c r="I131" s="5">
        <v>5</v>
      </c>
      <c r="J131" s="5">
        <v>5</v>
      </c>
      <c r="K131" s="5">
        <v>5</v>
      </c>
      <c r="L131" s="5">
        <v>5</v>
      </c>
      <c r="M131" s="8">
        <v>1</v>
      </c>
      <c r="N131" s="8">
        <v>1</v>
      </c>
    </row>
    <row r="132" spans="1:14">
      <c r="A132" s="55">
        <v>6327</v>
      </c>
      <c r="B132" s="56">
        <v>129</v>
      </c>
      <c r="C132" s="5">
        <v>4</v>
      </c>
      <c r="D132" s="5">
        <v>5</v>
      </c>
      <c r="E132" s="5">
        <v>5</v>
      </c>
      <c r="F132" s="5">
        <v>5</v>
      </c>
      <c r="G132" s="5">
        <v>5</v>
      </c>
      <c r="H132" s="5">
        <v>5</v>
      </c>
      <c r="I132" s="5">
        <v>5</v>
      </c>
      <c r="J132" s="5">
        <v>5</v>
      </c>
      <c r="K132" s="5">
        <v>5</v>
      </c>
      <c r="L132" s="5">
        <v>5</v>
      </c>
      <c r="M132" s="8">
        <v>1</v>
      </c>
      <c r="N132" s="8">
        <v>1</v>
      </c>
    </row>
    <row r="133" spans="1:14">
      <c r="A133" s="55">
        <v>6327</v>
      </c>
      <c r="B133" s="56">
        <v>130</v>
      </c>
      <c r="C133" s="5">
        <v>4</v>
      </c>
      <c r="D133" s="5">
        <v>5</v>
      </c>
      <c r="E133" s="5">
        <v>5</v>
      </c>
      <c r="F133" s="5">
        <v>5</v>
      </c>
      <c r="G133" s="5">
        <v>5</v>
      </c>
      <c r="H133" s="5">
        <v>5</v>
      </c>
      <c r="I133" s="5">
        <v>4</v>
      </c>
      <c r="J133" s="5">
        <v>5</v>
      </c>
      <c r="K133" s="5">
        <v>5</v>
      </c>
      <c r="L133" s="5">
        <v>5</v>
      </c>
      <c r="M133" s="8">
        <v>1</v>
      </c>
      <c r="N133" s="8">
        <v>1</v>
      </c>
    </row>
    <row r="134" spans="1:14">
      <c r="A134" s="55">
        <v>6327</v>
      </c>
      <c r="B134" s="56">
        <v>131</v>
      </c>
      <c r="C134" s="5">
        <v>5</v>
      </c>
      <c r="D134" s="5">
        <v>5</v>
      </c>
      <c r="E134" s="5">
        <v>4</v>
      </c>
      <c r="F134" s="5">
        <v>5</v>
      </c>
      <c r="G134" s="5">
        <v>5</v>
      </c>
      <c r="H134" s="5">
        <v>5</v>
      </c>
      <c r="I134" s="5">
        <v>5</v>
      </c>
      <c r="J134" s="5">
        <v>5</v>
      </c>
      <c r="K134" s="5">
        <v>4</v>
      </c>
      <c r="L134" s="5">
        <v>4</v>
      </c>
      <c r="M134" s="8">
        <v>1</v>
      </c>
      <c r="N134" s="8">
        <v>1</v>
      </c>
    </row>
    <row r="135" spans="1:14">
      <c r="A135" s="55">
        <v>6327</v>
      </c>
      <c r="B135" s="56">
        <v>132</v>
      </c>
      <c r="C135" s="5">
        <v>3</v>
      </c>
      <c r="D135" s="5">
        <v>4</v>
      </c>
      <c r="E135" s="5">
        <v>4</v>
      </c>
      <c r="F135" s="5">
        <v>5</v>
      </c>
      <c r="G135" s="5">
        <v>5</v>
      </c>
      <c r="H135" s="5">
        <v>5</v>
      </c>
      <c r="I135" s="5">
        <v>5</v>
      </c>
      <c r="J135" s="5">
        <v>3</v>
      </c>
      <c r="K135" s="5">
        <v>5</v>
      </c>
      <c r="L135" s="5">
        <v>5</v>
      </c>
      <c r="M135" s="8">
        <v>1</v>
      </c>
      <c r="N135" s="8">
        <v>1</v>
      </c>
    </row>
    <row r="136" spans="1:14">
      <c r="A136" s="55">
        <v>6327</v>
      </c>
      <c r="B136" s="56">
        <v>133</v>
      </c>
      <c r="C136" s="5">
        <v>5</v>
      </c>
      <c r="D136" s="5">
        <v>5</v>
      </c>
      <c r="E136" s="5">
        <v>5</v>
      </c>
      <c r="F136" s="5">
        <v>5</v>
      </c>
      <c r="G136" s="5">
        <v>5</v>
      </c>
      <c r="H136" s="5">
        <v>4</v>
      </c>
      <c r="I136" s="5">
        <v>5</v>
      </c>
      <c r="J136" s="5">
        <v>4</v>
      </c>
      <c r="K136" s="5">
        <v>5</v>
      </c>
      <c r="L136" s="5">
        <v>5</v>
      </c>
      <c r="M136" s="8">
        <v>1</v>
      </c>
      <c r="N136" s="8">
        <v>1</v>
      </c>
    </row>
    <row r="137" spans="1:14">
      <c r="A137" s="55">
        <v>6327</v>
      </c>
      <c r="B137" s="56">
        <v>134</v>
      </c>
      <c r="C137" s="5">
        <v>5</v>
      </c>
      <c r="D137" s="5">
        <v>5</v>
      </c>
      <c r="E137" s="5">
        <v>5</v>
      </c>
      <c r="F137" s="5">
        <v>5</v>
      </c>
      <c r="G137" s="5">
        <v>5</v>
      </c>
      <c r="H137" s="5">
        <v>5</v>
      </c>
      <c r="I137" s="5">
        <v>5</v>
      </c>
      <c r="J137" s="5">
        <v>4</v>
      </c>
      <c r="K137" s="5">
        <v>5</v>
      </c>
      <c r="L137" s="5">
        <v>5</v>
      </c>
      <c r="M137" s="8">
        <v>1</v>
      </c>
      <c r="N137" s="8">
        <v>1</v>
      </c>
    </row>
    <row r="138" spans="1:14">
      <c r="A138" s="55">
        <v>6327</v>
      </c>
      <c r="B138" s="56">
        <v>135</v>
      </c>
      <c r="C138" s="5">
        <v>5</v>
      </c>
      <c r="D138" s="5">
        <v>5</v>
      </c>
      <c r="E138" s="5">
        <v>4</v>
      </c>
      <c r="F138" s="5">
        <v>5</v>
      </c>
      <c r="G138" s="5">
        <v>5</v>
      </c>
      <c r="H138" s="5">
        <v>5</v>
      </c>
      <c r="I138" s="5">
        <v>5</v>
      </c>
      <c r="J138" s="5">
        <v>5</v>
      </c>
      <c r="K138" s="5">
        <v>5</v>
      </c>
      <c r="L138" s="5">
        <v>5</v>
      </c>
      <c r="M138" s="8">
        <v>1</v>
      </c>
      <c r="N138" s="8">
        <v>1</v>
      </c>
    </row>
    <row r="139" spans="1:14">
      <c r="A139" s="55">
        <v>6327</v>
      </c>
      <c r="B139" s="56">
        <v>136</v>
      </c>
      <c r="C139" s="5">
        <v>5</v>
      </c>
      <c r="D139" s="5">
        <v>5</v>
      </c>
      <c r="E139" s="5">
        <v>4</v>
      </c>
      <c r="F139" s="5">
        <v>5</v>
      </c>
      <c r="G139" s="5">
        <v>5</v>
      </c>
      <c r="H139" s="5">
        <v>5</v>
      </c>
      <c r="I139" s="5">
        <v>5</v>
      </c>
      <c r="J139" s="5">
        <v>5</v>
      </c>
      <c r="K139" s="5">
        <v>5</v>
      </c>
      <c r="L139" s="5">
        <v>5</v>
      </c>
      <c r="M139" s="8">
        <v>1</v>
      </c>
      <c r="N139" s="8">
        <v>1</v>
      </c>
    </row>
    <row r="140" spans="1:14">
      <c r="A140" s="55">
        <v>6327</v>
      </c>
      <c r="B140" s="56">
        <v>137</v>
      </c>
      <c r="C140" s="5">
        <v>5</v>
      </c>
      <c r="D140" s="5">
        <v>5</v>
      </c>
      <c r="E140" s="5">
        <v>5</v>
      </c>
      <c r="F140" s="5">
        <v>5</v>
      </c>
      <c r="G140" s="5">
        <v>5</v>
      </c>
      <c r="H140" s="5">
        <v>5</v>
      </c>
      <c r="I140" s="5">
        <v>5</v>
      </c>
      <c r="J140" s="5">
        <v>4</v>
      </c>
      <c r="K140" s="5">
        <v>5</v>
      </c>
      <c r="L140" s="5">
        <v>5</v>
      </c>
      <c r="M140" s="8">
        <v>1</v>
      </c>
      <c r="N140" s="8">
        <v>1</v>
      </c>
    </row>
    <row r="141" spans="1:14">
      <c r="A141" s="55">
        <v>6327</v>
      </c>
      <c r="B141" s="56">
        <v>138</v>
      </c>
      <c r="C141" s="5">
        <v>5</v>
      </c>
      <c r="D141" s="5">
        <v>4</v>
      </c>
      <c r="E141" s="5">
        <v>5</v>
      </c>
      <c r="F141" s="5">
        <v>5</v>
      </c>
      <c r="G141" s="5">
        <v>5</v>
      </c>
      <c r="H141" s="5">
        <v>5</v>
      </c>
      <c r="I141" s="5">
        <v>5</v>
      </c>
      <c r="J141" s="5">
        <v>5</v>
      </c>
      <c r="K141" s="5">
        <v>5</v>
      </c>
      <c r="L141" s="5">
        <v>5</v>
      </c>
      <c r="M141" s="8">
        <v>1</v>
      </c>
      <c r="N141" s="8">
        <v>1</v>
      </c>
    </row>
    <row r="142" spans="1:14">
      <c r="A142" s="55">
        <v>6327</v>
      </c>
      <c r="B142" s="56">
        <v>139</v>
      </c>
      <c r="C142" s="5">
        <v>5</v>
      </c>
      <c r="D142" s="5">
        <v>5</v>
      </c>
      <c r="E142" s="5">
        <v>5</v>
      </c>
      <c r="F142" s="5">
        <v>5</v>
      </c>
      <c r="G142" s="5">
        <v>5</v>
      </c>
      <c r="H142" s="5">
        <v>5</v>
      </c>
      <c r="I142" s="5">
        <v>5</v>
      </c>
      <c r="J142" s="5">
        <v>5</v>
      </c>
      <c r="K142" s="5">
        <v>5</v>
      </c>
      <c r="L142" s="5">
        <v>5</v>
      </c>
      <c r="M142" s="8">
        <v>1</v>
      </c>
      <c r="N142" s="8">
        <v>1</v>
      </c>
    </row>
    <row r="143" spans="1:14">
      <c r="A143" s="55">
        <v>6327</v>
      </c>
      <c r="B143" s="56">
        <v>140</v>
      </c>
      <c r="C143" s="5">
        <v>4</v>
      </c>
      <c r="D143" s="5">
        <v>5</v>
      </c>
      <c r="E143" s="5">
        <v>4</v>
      </c>
      <c r="F143" s="5">
        <v>5</v>
      </c>
      <c r="G143" s="5">
        <v>5</v>
      </c>
      <c r="H143" s="5">
        <v>5</v>
      </c>
      <c r="I143" s="5">
        <v>5</v>
      </c>
      <c r="J143" s="5">
        <v>5</v>
      </c>
      <c r="K143" s="5">
        <v>5</v>
      </c>
      <c r="L143" s="5">
        <v>4</v>
      </c>
      <c r="M143" s="8">
        <v>1</v>
      </c>
      <c r="N143" s="8">
        <v>1</v>
      </c>
    </row>
    <row r="144" spans="1:14">
      <c r="A144" s="55">
        <v>6327</v>
      </c>
      <c r="B144" s="56">
        <v>141</v>
      </c>
      <c r="C144" s="5">
        <v>4</v>
      </c>
      <c r="D144" s="5">
        <v>5</v>
      </c>
      <c r="E144" s="5">
        <v>5</v>
      </c>
      <c r="F144" s="5">
        <v>5</v>
      </c>
      <c r="G144" s="5">
        <v>5</v>
      </c>
      <c r="H144" s="5">
        <v>5</v>
      </c>
      <c r="I144" s="5">
        <v>5</v>
      </c>
      <c r="J144" s="5">
        <v>4</v>
      </c>
      <c r="K144" s="5">
        <v>5</v>
      </c>
      <c r="L144" s="5">
        <v>5</v>
      </c>
      <c r="M144" s="8">
        <v>1</v>
      </c>
      <c r="N144" s="8">
        <v>1</v>
      </c>
    </row>
    <row r="145" spans="1:14">
      <c r="A145" s="55">
        <v>6327</v>
      </c>
      <c r="B145" s="56">
        <v>142</v>
      </c>
      <c r="C145" s="5">
        <v>5</v>
      </c>
      <c r="D145" s="5">
        <v>5</v>
      </c>
      <c r="E145" s="5">
        <v>5</v>
      </c>
      <c r="F145" s="5">
        <v>5</v>
      </c>
      <c r="G145" s="5">
        <v>5</v>
      </c>
      <c r="H145" s="5">
        <v>5</v>
      </c>
      <c r="I145" s="5">
        <v>5</v>
      </c>
      <c r="J145" s="5">
        <v>5</v>
      </c>
      <c r="K145" s="5">
        <v>5</v>
      </c>
      <c r="L145" s="5">
        <v>5</v>
      </c>
      <c r="M145" s="8">
        <v>1</v>
      </c>
      <c r="N145" s="8">
        <v>1</v>
      </c>
    </row>
    <row r="146" spans="1:14">
      <c r="A146" s="55">
        <v>6327</v>
      </c>
      <c r="B146" s="56">
        <v>143</v>
      </c>
      <c r="C146" s="5">
        <v>5</v>
      </c>
      <c r="D146" s="5">
        <v>5</v>
      </c>
      <c r="E146" s="5">
        <v>5</v>
      </c>
      <c r="F146" s="5">
        <v>5</v>
      </c>
      <c r="G146" s="5">
        <v>5</v>
      </c>
      <c r="H146" s="5">
        <v>5</v>
      </c>
      <c r="I146" s="5">
        <v>5</v>
      </c>
      <c r="J146" s="5">
        <v>5</v>
      </c>
      <c r="K146" s="5">
        <v>5</v>
      </c>
      <c r="L146" s="5">
        <v>5</v>
      </c>
      <c r="M146" s="8">
        <v>1</v>
      </c>
      <c r="N146" s="8">
        <v>1</v>
      </c>
    </row>
    <row r="147" spans="1:14">
      <c r="A147" s="55">
        <v>6327</v>
      </c>
      <c r="B147" s="56">
        <v>144</v>
      </c>
      <c r="C147" s="5">
        <v>5</v>
      </c>
      <c r="D147" s="5">
        <v>4</v>
      </c>
      <c r="E147" s="5">
        <v>5</v>
      </c>
      <c r="F147" s="5">
        <v>5</v>
      </c>
      <c r="G147" s="5">
        <v>5</v>
      </c>
      <c r="H147" s="5">
        <v>5</v>
      </c>
      <c r="I147" s="5">
        <v>5</v>
      </c>
      <c r="J147" s="5">
        <v>5</v>
      </c>
      <c r="K147" s="5">
        <v>5</v>
      </c>
      <c r="L147" s="5">
        <v>5</v>
      </c>
      <c r="M147" s="8">
        <v>1</v>
      </c>
      <c r="N147" s="8">
        <v>3</v>
      </c>
    </row>
    <row r="148" spans="1:14">
      <c r="A148" s="55">
        <v>6327</v>
      </c>
      <c r="B148" s="56">
        <v>145</v>
      </c>
      <c r="C148" s="5">
        <v>5</v>
      </c>
      <c r="D148" s="5">
        <v>4</v>
      </c>
      <c r="E148" s="5">
        <v>5</v>
      </c>
      <c r="F148" s="5">
        <v>5</v>
      </c>
      <c r="G148" s="5">
        <v>5</v>
      </c>
      <c r="H148" s="5">
        <v>5</v>
      </c>
      <c r="I148" s="5">
        <v>5</v>
      </c>
      <c r="J148" s="5">
        <v>5</v>
      </c>
      <c r="K148" s="5">
        <v>5</v>
      </c>
      <c r="L148" s="5">
        <v>5</v>
      </c>
      <c r="M148" s="8">
        <v>1</v>
      </c>
      <c r="N148" s="8">
        <v>2</v>
      </c>
    </row>
    <row r="149" spans="1:14">
      <c r="A149" s="55">
        <v>6327</v>
      </c>
      <c r="B149" s="56">
        <v>146</v>
      </c>
      <c r="C149" s="5">
        <v>4</v>
      </c>
      <c r="D149" s="5">
        <v>5</v>
      </c>
      <c r="E149" s="5">
        <v>5</v>
      </c>
      <c r="F149" s="5">
        <v>5</v>
      </c>
      <c r="G149" s="5">
        <v>5</v>
      </c>
      <c r="H149" s="5">
        <v>5</v>
      </c>
      <c r="I149" s="5">
        <v>5</v>
      </c>
      <c r="J149" s="5">
        <v>5</v>
      </c>
      <c r="K149" s="5">
        <v>5</v>
      </c>
      <c r="L149" s="5">
        <v>5</v>
      </c>
      <c r="M149" s="8">
        <v>1</v>
      </c>
      <c r="N149" s="8">
        <v>3</v>
      </c>
    </row>
    <row r="150" spans="1:14">
      <c r="A150" s="55">
        <v>6327</v>
      </c>
      <c r="B150" s="56">
        <v>147</v>
      </c>
      <c r="C150" s="5">
        <v>4</v>
      </c>
      <c r="D150" s="5">
        <v>5</v>
      </c>
      <c r="E150" s="5">
        <v>5</v>
      </c>
      <c r="F150" s="5">
        <v>5</v>
      </c>
      <c r="G150" s="5">
        <v>5</v>
      </c>
      <c r="H150" s="5">
        <v>5</v>
      </c>
      <c r="I150" s="5">
        <v>5</v>
      </c>
      <c r="J150" s="5">
        <v>5</v>
      </c>
      <c r="K150" s="5">
        <v>5</v>
      </c>
      <c r="L150" s="5">
        <v>5</v>
      </c>
      <c r="M150" s="8">
        <v>1</v>
      </c>
      <c r="N150" s="8">
        <v>2</v>
      </c>
    </row>
    <row r="151" spans="1:14">
      <c r="A151" s="55">
        <v>6327</v>
      </c>
      <c r="B151" s="56">
        <v>148</v>
      </c>
      <c r="C151" s="5">
        <v>5</v>
      </c>
      <c r="D151" s="5">
        <v>5</v>
      </c>
      <c r="E151" s="5">
        <v>5</v>
      </c>
      <c r="F151" s="5">
        <v>5</v>
      </c>
      <c r="G151" s="5">
        <v>5</v>
      </c>
      <c r="H151" s="5">
        <v>5</v>
      </c>
      <c r="I151" s="5">
        <v>5</v>
      </c>
      <c r="J151" s="5">
        <v>5</v>
      </c>
      <c r="K151" s="5">
        <v>5</v>
      </c>
      <c r="L151" s="5">
        <v>5</v>
      </c>
      <c r="M151" s="8">
        <v>1</v>
      </c>
      <c r="N151" s="8">
        <v>2</v>
      </c>
    </row>
    <row r="152" spans="1:14">
      <c r="A152" s="55">
        <v>6327</v>
      </c>
      <c r="B152" s="56">
        <v>149</v>
      </c>
      <c r="C152" s="5">
        <v>4</v>
      </c>
      <c r="D152" s="5">
        <v>5</v>
      </c>
      <c r="E152" s="5">
        <v>5</v>
      </c>
      <c r="F152" s="5">
        <v>5</v>
      </c>
      <c r="G152" s="5">
        <v>4</v>
      </c>
      <c r="H152" s="5">
        <v>5</v>
      </c>
      <c r="I152" s="5">
        <v>4</v>
      </c>
      <c r="J152" s="5">
        <v>5</v>
      </c>
      <c r="K152" s="5">
        <v>5</v>
      </c>
      <c r="L152" s="5">
        <v>5</v>
      </c>
      <c r="M152" s="8">
        <v>1</v>
      </c>
      <c r="N152" s="8">
        <v>2</v>
      </c>
    </row>
    <row r="153" spans="1:14">
      <c r="A153" s="55">
        <v>6327</v>
      </c>
      <c r="B153" s="56">
        <v>150</v>
      </c>
      <c r="C153" s="5">
        <v>5</v>
      </c>
      <c r="D153" s="5">
        <v>5</v>
      </c>
      <c r="E153" s="5">
        <v>5</v>
      </c>
      <c r="F153" s="5">
        <v>5</v>
      </c>
      <c r="G153" s="5">
        <v>5</v>
      </c>
      <c r="H153" s="5">
        <v>5</v>
      </c>
      <c r="I153" s="5">
        <v>5</v>
      </c>
      <c r="J153" s="5">
        <v>5</v>
      </c>
      <c r="K153" s="5">
        <v>5</v>
      </c>
      <c r="L153" s="5">
        <v>5</v>
      </c>
      <c r="M153" s="8">
        <v>1</v>
      </c>
      <c r="N153" s="8">
        <v>3</v>
      </c>
    </row>
    <row r="154" spans="1:14">
      <c r="A154" s="55">
        <v>6327</v>
      </c>
      <c r="B154" s="56">
        <v>151</v>
      </c>
      <c r="C154" s="5">
        <v>5</v>
      </c>
      <c r="D154" s="5">
        <v>5</v>
      </c>
      <c r="E154" s="5">
        <v>4</v>
      </c>
      <c r="F154" s="5">
        <v>5</v>
      </c>
      <c r="G154" s="5">
        <v>5</v>
      </c>
      <c r="H154" s="5">
        <v>4</v>
      </c>
      <c r="I154" s="5">
        <v>5</v>
      </c>
      <c r="J154" s="5">
        <v>5</v>
      </c>
      <c r="K154" s="5">
        <v>5</v>
      </c>
      <c r="L154" s="5">
        <v>5</v>
      </c>
      <c r="M154" s="8">
        <v>1</v>
      </c>
      <c r="N154" s="8">
        <v>3</v>
      </c>
    </row>
    <row r="155" spans="1:14">
      <c r="A155" s="55">
        <v>6327</v>
      </c>
      <c r="B155" s="56">
        <v>152</v>
      </c>
      <c r="C155" s="5">
        <v>5</v>
      </c>
      <c r="D155" s="5">
        <v>4</v>
      </c>
      <c r="E155" s="5">
        <v>5</v>
      </c>
      <c r="F155" s="5">
        <v>5</v>
      </c>
      <c r="G155" s="5">
        <v>5</v>
      </c>
      <c r="H155" s="5">
        <v>5</v>
      </c>
      <c r="I155" s="5">
        <v>5</v>
      </c>
      <c r="J155" s="5">
        <v>4</v>
      </c>
      <c r="K155" s="5">
        <v>5</v>
      </c>
      <c r="L155" s="5">
        <v>5</v>
      </c>
      <c r="M155" s="8">
        <v>1</v>
      </c>
      <c r="N155" s="8">
        <v>3</v>
      </c>
    </row>
    <row r="156" spans="1:14">
      <c r="A156" s="55">
        <v>6327</v>
      </c>
      <c r="B156" s="56">
        <v>153</v>
      </c>
      <c r="C156" s="5">
        <v>5</v>
      </c>
      <c r="D156" s="5">
        <v>5</v>
      </c>
      <c r="E156" s="5">
        <v>5</v>
      </c>
      <c r="F156" s="5">
        <v>5</v>
      </c>
      <c r="G156" s="5">
        <v>5</v>
      </c>
      <c r="H156" s="5">
        <v>5</v>
      </c>
      <c r="I156" s="5">
        <v>5</v>
      </c>
      <c r="J156" s="5">
        <v>5</v>
      </c>
      <c r="K156" s="5">
        <v>5</v>
      </c>
      <c r="L156" s="5">
        <v>5</v>
      </c>
      <c r="M156" s="8">
        <v>1</v>
      </c>
      <c r="N156" s="8">
        <v>2</v>
      </c>
    </row>
    <row r="157" spans="1:14">
      <c r="A157" s="55">
        <v>6327</v>
      </c>
      <c r="B157" s="56">
        <v>154</v>
      </c>
      <c r="C157" s="5">
        <v>4</v>
      </c>
      <c r="D157" s="5">
        <v>5</v>
      </c>
      <c r="E157" s="5">
        <v>5</v>
      </c>
      <c r="F157" s="5">
        <v>5</v>
      </c>
      <c r="G157" s="5">
        <v>5</v>
      </c>
      <c r="H157" s="5">
        <v>5</v>
      </c>
      <c r="I157" s="5">
        <v>5</v>
      </c>
      <c r="J157" s="5">
        <v>5</v>
      </c>
      <c r="K157" s="5">
        <v>4</v>
      </c>
      <c r="L157" s="5">
        <v>4</v>
      </c>
      <c r="M157" s="8">
        <v>1</v>
      </c>
      <c r="N157" s="8">
        <v>2</v>
      </c>
    </row>
    <row r="158" spans="1:14">
      <c r="A158" s="55">
        <v>6327</v>
      </c>
      <c r="B158" s="56">
        <v>155</v>
      </c>
      <c r="C158" s="5">
        <v>5</v>
      </c>
      <c r="D158" s="5">
        <v>5</v>
      </c>
      <c r="E158" s="5">
        <v>5</v>
      </c>
      <c r="F158" s="5">
        <v>5</v>
      </c>
      <c r="G158" s="5">
        <v>5</v>
      </c>
      <c r="H158" s="5">
        <v>5</v>
      </c>
      <c r="I158" s="5">
        <v>4</v>
      </c>
      <c r="J158" s="5">
        <v>5</v>
      </c>
      <c r="K158" s="5">
        <v>5</v>
      </c>
      <c r="L158" s="5">
        <v>5</v>
      </c>
      <c r="M158" s="8">
        <v>1</v>
      </c>
      <c r="N158" s="8">
        <v>2</v>
      </c>
    </row>
    <row r="159" spans="1:14">
      <c r="A159" s="55">
        <v>6327</v>
      </c>
      <c r="B159" s="56">
        <v>156</v>
      </c>
      <c r="C159" s="5">
        <v>5</v>
      </c>
      <c r="D159" s="5">
        <v>5</v>
      </c>
      <c r="E159" s="5">
        <v>4</v>
      </c>
      <c r="F159" s="5">
        <v>5</v>
      </c>
      <c r="G159" s="5">
        <v>5</v>
      </c>
      <c r="H159" s="5">
        <v>5</v>
      </c>
      <c r="I159" s="5">
        <v>5</v>
      </c>
      <c r="J159" s="5">
        <v>5</v>
      </c>
      <c r="K159" s="5">
        <v>5</v>
      </c>
      <c r="L159" s="5">
        <v>5</v>
      </c>
      <c r="M159" s="8">
        <v>1</v>
      </c>
      <c r="N159" s="8">
        <v>1</v>
      </c>
    </row>
    <row r="160" spans="1:14">
      <c r="A160" s="55">
        <v>6327</v>
      </c>
      <c r="B160" s="56">
        <v>157</v>
      </c>
      <c r="C160" s="5">
        <v>4</v>
      </c>
      <c r="D160" s="5">
        <v>4</v>
      </c>
      <c r="E160" s="5">
        <v>5</v>
      </c>
      <c r="F160" s="5">
        <v>5</v>
      </c>
      <c r="G160" s="5">
        <v>5</v>
      </c>
      <c r="H160" s="5">
        <v>5</v>
      </c>
      <c r="I160" s="5">
        <v>5</v>
      </c>
      <c r="J160" s="5">
        <v>5</v>
      </c>
      <c r="K160" s="5">
        <v>5</v>
      </c>
      <c r="L160" s="5">
        <v>5</v>
      </c>
      <c r="M160" s="8">
        <v>1</v>
      </c>
      <c r="N160" s="8">
        <v>1</v>
      </c>
    </row>
    <row r="161" spans="1:14">
      <c r="A161" s="55">
        <v>6327</v>
      </c>
      <c r="B161" s="56">
        <v>158</v>
      </c>
      <c r="C161" s="5">
        <v>5</v>
      </c>
      <c r="D161" s="5">
        <v>5</v>
      </c>
      <c r="E161" s="5">
        <v>5</v>
      </c>
      <c r="F161" s="5">
        <v>5</v>
      </c>
      <c r="G161" s="5">
        <v>5</v>
      </c>
      <c r="H161" s="5">
        <v>5</v>
      </c>
      <c r="I161" s="5">
        <v>5</v>
      </c>
      <c r="J161" s="5">
        <v>5</v>
      </c>
      <c r="K161" s="5">
        <v>5</v>
      </c>
      <c r="L161" s="5">
        <v>5</v>
      </c>
      <c r="M161" s="8">
        <v>1</v>
      </c>
      <c r="N161" s="8">
        <v>1</v>
      </c>
    </row>
    <row r="162" spans="1:14">
      <c r="A162" s="55">
        <v>6327</v>
      </c>
      <c r="B162" s="56">
        <v>159</v>
      </c>
      <c r="C162" s="5">
        <v>5</v>
      </c>
      <c r="D162" s="5">
        <v>5</v>
      </c>
      <c r="E162" s="5">
        <v>5</v>
      </c>
      <c r="F162" s="5">
        <v>5</v>
      </c>
      <c r="G162" s="5">
        <v>5</v>
      </c>
      <c r="H162" s="5">
        <v>5</v>
      </c>
      <c r="I162" s="5">
        <v>5</v>
      </c>
      <c r="J162" s="5">
        <v>5</v>
      </c>
      <c r="K162" s="5">
        <v>5</v>
      </c>
      <c r="L162" s="5">
        <v>5</v>
      </c>
      <c r="M162" s="8">
        <v>1</v>
      </c>
      <c r="N162" s="8">
        <v>1</v>
      </c>
    </row>
    <row r="163" spans="1:14">
      <c r="A163" s="55">
        <v>6327</v>
      </c>
      <c r="B163" s="56">
        <v>160</v>
      </c>
      <c r="C163" s="5">
        <v>5</v>
      </c>
      <c r="D163" s="5">
        <v>4</v>
      </c>
      <c r="E163" s="5">
        <v>5</v>
      </c>
      <c r="F163" s="5">
        <v>5</v>
      </c>
      <c r="G163" s="5">
        <v>5</v>
      </c>
      <c r="H163" s="5">
        <v>5</v>
      </c>
      <c r="I163" s="5">
        <v>5</v>
      </c>
      <c r="J163" s="5">
        <v>5</v>
      </c>
      <c r="K163" s="5">
        <v>5</v>
      </c>
      <c r="L163" s="5">
        <v>5</v>
      </c>
      <c r="M163" s="8">
        <v>1</v>
      </c>
      <c r="N163" s="8">
        <v>1</v>
      </c>
    </row>
    <row r="164" spans="1:14">
      <c r="A164" s="55">
        <v>6327</v>
      </c>
      <c r="B164" s="56">
        <v>161</v>
      </c>
      <c r="C164" s="5">
        <v>4</v>
      </c>
      <c r="D164" s="5">
        <v>5</v>
      </c>
      <c r="E164" s="5">
        <v>5</v>
      </c>
      <c r="F164" s="5">
        <v>5</v>
      </c>
      <c r="G164" s="5">
        <v>5</v>
      </c>
      <c r="H164" s="5">
        <v>5</v>
      </c>
      <c r="I164" s="5">
        <v>5</v>
      </c>
      <c r="J164" s="5">
        <v>5</v>
      </c>
      <c r="K164" s="5">
        <v>5</v>
      </c>
      <c r="L164" s="5">
        <v>5</v>
      </c>
      <c r="M164" s="8">
        <v>1</v>
      </c>
      <c r="N164" s="8">
        <v>1</v>
      </c>
    </row>
    <row r="165" spans="1:14">
      <c r="A165" s="55">
        <v>6327</v>
      </c>
      <c r="B165" s="56">
        <v>162</v>
      </c>
      <c r="C165" s="5">
        <v>4</v>
      </c>
      <c r="D165" s="5">
        <v>5</v>
      </c>
      <c r="E165" s="5">
        <v>5</v>
      </c>
      <c r="F165" s="5">
        <v>5</v>
      </c>
      <c r="G165" s="5">
        <v>5</v>
      </c>
      <c r="H165" s="5">
        <v>5</v>
      </c>
      <c r="I165" s="5">
        <v>4</v>
      </c>
      <c r="J165" s="5">
        <v>5</v>
      </c>
      <c r="K165" s="5">
        <v>5</v>
      </c>
      <c r="L165" s="5">
        <v>5</v>
      </c>
      <c r="M165" s="8">
        <v>1</v>
      </c>
      <c r="N165" s="8">
        <v>1</v>
      </c>
    </row>
    <row r="166" spans="1:14">
      <c r="A166" s="55">
        <v>6327</v>
      </c>
      <c r="B166" s="56">
        <v>163</v>
      </c>
      <c r="C166" s="5">
        <v>5</v>
      </c>
      <c r="D166" s="5">
        <v>5</v>
      </c>
      <c r="E166" s="5">
        <v>4</v>
      </c>
      <c r="F166" s="5">
        <v>5</v>
      </c>
      <c r="G166" s="5">
        <v>5</v>
      </c>
      <c r="H166" s="5">
        <v>5</v>
      </c>
      <c r="I166" s="5">
        <v>5</v>
      </c>
      <c r="J166" s="5">
        <v>5</v>
      </c>
      <c r="K166" s="5">
        <v>4</v>
      </c>
      <c r="L166" s="5">
        <v>4</v>
      </c>
      <c r="M166" s="8">
        <v>1</v>
      </c>
      <c r="N166" s="8">
        <v>1</v>
      </c>
    </row>
    <row r="167" spans="1:14">
      <c r="A167" s="55">
        <v>6327</v>
      </c>
      <c r="B167" s="56">
        <v>164</v>
      </c>
      <c r="C167" s="5">
        <v>3</v>
      </c>
      <c r="D167" s="5">
        <v>4</v>
      </c>
      <c r="E167" s="5">
        <v>4</v>
      </c>
      <c r="F167" s="5">
        <v>5</v>
      </c>
      <c r="G167" s="5">
        <v>5</v>
      </c>
      <c r="H167" s="5">
        <v>5</v>
      </c>
      <c r="I167" s="5">
        <v>5</v>
      </c>
      <c r="J167" s="5">
        <v>3</v>
      </c>
      <c r="K167" s="5">
        <v>5</v>
      </c>
      <c r="L167" s="5">
        <v>5</v>
      </c>
      <c r="M167" s="8">
        <v>1</v>
      </c>
      <c r="N167" s="8">
        <v>1</v>
      </c>
    </row>
    <row r="168" spans="1:14">
      <c r="A168" s="55">
        <v>6327</v>
      </c>
      <c r="B168" s="56">
        <v>165</v>
      </c>
      <c r="C168" s="5">
        <v>5</v>
      </c>
      <c r="D168" s="5">
        <v>5</v>
      </c>
      <c r="E168" s="5">
        <v>5</v>
      </c>
      <c r="F168" s="5">
        <v>5</v>
      </c>
      <c r="G168" s="5">
        <v>5</v>
      </c>
      <c r="H168" s="5">
        <v>4</v>
      </c>
      <c r="I168" s="5">
        <v>5</v>
      </c>
      <c r="J168" s="5">
        <v>4</v>
      </c>
      <c r="K168" s="5">
        <v>5</v>
      </c>
      <c r="L168" s="5">
        <v>5</v>
      </c>
      <c r="M168" s="8">
        <v>1</v>
      </c>
      <c r="N168" s="8">
        <v>1</v>
      </c>
    </row>
    <row r="169" spans="1:14">
      <c r="A169" s="55">
        <v>6327</v>
      </c>
      <c r="B169" s="56">
        <v>166</v>
      </c>
      <c r="C169" s="5">
        <v>5</v>
      </c>
      <c r="D169" s="5">
        <v>5</v>
      </c>
      <c r="E169" s="5">
        <v>5</v>
      </c>
      <c r="F169" s="5">
        <v>5</v>
      </c>
      <c r="G169" s="5">
        <v>5</v>
      </c>
      <c r="H169" s="5">
        <v>5</v>
      </c>
      <c r="I169" s="5">
        <v>5</v>
      </c>
      <c r="J169" s="5">
        <v>4</v>
      </c>
      <c r="K169" s="5">
        <v>5</v>
      </c>
      <c r="L169" s="5">
        <v>5</v>
      </c>
      <c r="M169" s="8">
        <v>1</v>
      </c>
      <c r="N169" s="8">
        <v>1</v>
      </c>
    </row>
    <row r="170" spans="1:14">
      <c r="A170" s="55">
        <v>6327</v>
      </c>
      <c r="B170" s="56">
        <v>167</v>
      </c>
      <c r="C170" s="5">
        <v>5</v>
      </c>
      <c r="D170" s="5">
        <v>5</v>
      </c>
      <c r="E170" s="5">
        <v>4</v>
      </c>
      <c r="F170" s="5">
        <v>5</v>
      </c>
      <c r="G170" s="5">
        <v>5</v>
      </c>
      <c r="H170" s="5">
        <v>5</v>
      </c>
      <c r="I170" s="5">
        <v>5</v>
      </c>
      <c r="J170" s="5">
        <v>5</v>
      </c>
      <c r="K170" s="5">
        <v>5</v>
      </c>
      <c r="L170" s="5">
        <v>5</v>
      </c>
      <c r="M170" s="8">
        <v>1</v>
      </c>
      <c r="N170" s="8">
        <v>1</v>
      </c>
    </row>
    <row r="171" spans="1:14">
      <c r="A171" s="55">
        <v>6327</v>
      </c>
      <c r="B171" s="56">
        <v>168</v>
      </c>
      <c r="C171" s="5">
        <v>5</v>
      </c>
      <c r="D171" s="5">
        <v>5</v>
      </c>
      <c r="E171" s="5">
        <v>4</v>
      </c>
      <c r="F171" s="5">
        <v>5</v>
      </c>
      <c r="G171" s="5">
        <v>5</v>
      </c>
      <c r="H171" s="5">
        <v>5</v>
      </c>
      <c r="I171" s="5">
        <v>5</v>
      </c>
      <c r="J171" s="5">
        <v>5</v>
      </c>
      <c r="K171" s="5">
        <v>5</v>
      </c>
      <c r="L171" s="5">
        <v>5</v>
      </c>
      <c r="M171" s="8">
        <v>1</v>
      </c>
      <c r="N171" s="8">
        <v>1</v>
      </c>
    </row>
    <row r="172" spans="1:14">
      <c r="A172" s="55">
        <v>6327</v>
      </c>
      <c r="B172" s="56">
        <v>169</v>
      </c>
      <c r="C172" s="5">
        <v>5</v>
      </c>
      <c r="D172" s="5">
        <v>5</v>
      </c>
      <c r="E172" s="5">
        <v>5</v>
      </c>
      <c r="F172" s="5">
        <v>5</v>
      </c>
      <c r="G172" s="5">
        <v>5</v>
      </c>
      <c r="H172" s="5">
        <v>5</v>
      </c>
      <c r="I172" s="5">
        <v>5</v>
      </c>
      <c r="J172" s="5">
        <v>4</v>
      </c>
      <c r="K172" s="5">
        <v>5</v>
      </c>
      <c r="L172" s="5">
        <v>5</v>
      </c>
      <c r="M172" s="8">
        <v>1</v>
      </c>
      <c r="N172" s="8">
        <v>1</v>
      </c>
    </row>
    <row r="173" spans="1:14">
      <c r="A173" s="55">
        <v>6327</v>
      </c>
      <c r="B173" s="56">
        <v>170</v>
      </c>
      <c r="C173" s="5">
        <v>5</v>
      </c>
      <c r="D173" s="5">
        <v>4</v>
      </c>
      <c r="E173" s="5">
        <v>5</v>
      </c>
      <c r="F173" s="5">
        <v>5</v>
      </c>
      <c r="G173" s="5">
        <v>5</v>
      </c>
      <c r="H173" s="5">
        <v>5</v>
      </c>
      <c r="I173" s="5">
        <v>5</v>
      </c>
      <c r="J173" s="5">
        <v>5</v>
      </c>
      <c r="K173" s="5">
        <v>5</v>
      </c>
      <c r="L173" s="5">
        <v>5</v>
      </c>
      <c r="M173" s="8">
        <v>1</v>
      </c>
      <c r="N173" s="8">
        <v>1</v>
      </c>
    </row>
    <row r="174" spans="1:14">
      <c r="A174" s="55">
        <v>6327</v>
      </c>
      <c r="B174" s="56">
        <v>171</v>
      </c>
      <c r="C174" s="5">
        <v>5</v>
      </c>
      <c r="D174" s="5">
        <v>5</v>
      </c>
      <c r="E174" s="5">
        <v>5</v>
      </c>
      <c r="F174" s="5">
        <v>5</v>
      </c>
      <c r="G174" s="5">
        <v>5</v>
      </c>
      <c r="H174" s="5">
        <v>5</v>
      </c>
      <c r="I174" s="5">
        <v>5</v>
      </c>
      <c r="J174" s="5">
        <v>5</v>
      </c>
      <c r="K174" s="5">
        <v>5</v>
      </c>
      <c r="L174" s="5">
        <v>5</v>
      </c>
      <c r="M174" s="8">
        <v>1</v>
      </c>
      <c r="N174" s="8">
        <v>1</v>
      </c>
    </row>
    <row r="175" spans="1:14">
      <c r="A175" s="55">
        <v>6327</v>
      </c>
      <c r="B175" s="56">
        <v>172</v>
      </c>
      <c r="C175" s="5">
        <v>4</v>
      </c>
      <c r="D175" s="5">
        <v>5</v>
      </c>
      <c r="E175" s="5">
        <v>4</v>
      </c>
      <c r="F175" s="5">
        <v>5</v>
      </c>
      <c r="G175" s="5">
        <v>5</v>
      </c>
      <c r="H175" s="5">
        <v>5</v>
      </c>
      <c r="I175" s="5">
        <v>5</v>
      </c>
      <c r="J175" s="5">
        <v>5</v>
      </c>
      <c r="K175" s="5">
        <v>5</v>
      </c>
      <c r="L175" s="5">
        <v>4</v>
      </c>
      <c r="M175" s="8">
        <v>1</v>
      </c>
      <c r="N175" s="8">
        <v>1</v>
      </c>
    </row>
    <row r="176" spans="1:14">
      <c r="A176" s="55">
        <v>6327</v>
      </c>
      <c r="B176" s="56">
        <v>173</v>
      </c>
      <c r="C176" s="5">
        <v>4</v>
      </c>
      <c r="D176" s="5">
        <v>5</v>
      </c>
      <c r="E176" s="5">
        <v>5</v>
      </c>
      <c r="F176" s="5">
        <v>5</v>
      </c>
      <c r="G176" s="5">
        <v>5</v>
      </c>
      <c r="H176" s="5">
        <v>5</v>
      </c>
      <c r="I176" s="5">
        <v>5</v>
      </c>
      <c r="J176" s="5">
        <v>4</v>
      </c>
      <c r="K176" s="5">
        <v>5</v>
      </c>
      <c r="L176" s="5">
        <v>5</v>
      </c>
      <c r="M176" s="8">
        <v>1</v>
      </c>
      <c r="N176" s="8">
        <v>1</v>
      </c>
    </row>
    <row r="177" spans="1:14">
      <c r="A177" s="55">
        <v>6327</v>
      </c>
      <c r="B177" s="56">
        <v>174</v>
      </c>
      <c r="C177" s="5">
        <v>5</v>
      </c>
      <c r="D177" s="5">
        <v>5</v>
      </c>
      <c r="E177" s="5">
        <v>5</v>
      </c>
      <c r="F177" s="5">
        <v>5</v>
      </c>
      <c r="G177" s="5">
        <v>5</v>
      </c>
      <c r="H177" s="5">
        <v>5</v>
      </c>
      <c r="I177" s="5">
        <v>5</v>
      </c>
      <c r="J177" s="5">
        <v>5</v>
      </c>
      <c r="K177" s="5">
        <v>5</v>
      </c>
      <c r="L177" s="5">
        <v>5</v>
      </c>
      <c r="M177" s="8">
        <v>1</v>
      </c>
      <c r="N177" s="8">
        <v>1</v>
      </c>
    </row>
    <row r="178" spans="1:14">
      <c r="A178" s="55">
        <v>6327</v>
      </c>
      <c r="B178" s="56">
        <v>175</v>
      </c>
      <c r="C178" s="5">
        <v>5</v>
      </c>
      <c r="D178" s="5">
        <v>5</v>
      </c>
      <c r="E178" s="5">
        <v>5</v>
      </c>
      <c r="F178" s="5">
        <v>5</v>
      </c>
      <c r="G178" s="5">
        <v>5</v>
      </c>
      <c r="H178" s="5">
        <v>5</v>
      </c>
      <c r="I178" s="5">
        <v>5</v>
      </c>
      <c r="J178" s="5">
        <v>5</v>
      </c>
      <c r="K178" s="5">
        <v>5</v>
      </c>
      <c r="L178" s="5">
        <v>5</v>
      </c>
      <c r="M178" s="8">
        <v>1</v>
      </c>
      <c r="N178" s="8">
        <v>1</v>
      </c>
    </row>
    <row r="179" spans="1:14">
      <c r="A179" s="55">
        <v>6327</v>
      </c>
      <c r="B179" s="56">
        <v>176</v>
      </c>
      <c r="C179" s="5">
        <v>4</v>
      </c>
      <c r="D179" s="5">
        <v>5</v>
      </c>
      <c r="E179" s="5">
        <v>4</v>
      </c>
      <c r="F179" s="5">
        <v>5</v>
      </c>
      <c r="G179" s="5">
        <v>5</v>
      </c>
      <c r="H179" s="5">
        <v>5</v>
      </c>
      <c r="I179" s="5">
        <v>5</v>
      </c>
      <c r="J179" s="5">
        <v>5</v>
      </c>
      <c r="K179" s="5">
        <v>5</v>
      </c>
      <c r="L179" s="5">
        <v>4</v>
      </c>
      <c r="M179" s="8">
        <v>1</v>
      </c>
      <c r="N179" s="8">
        <v>1</v>
      </c>
    </row>
    <row r="180" spans="1:14">
      <c r="A180" s="55">
        <v>6327</v>
      </c>
      <c r="B180" s="56">
        <v>177</v>
      </c>
      <c r="C180" s="5">
        <v>4</v>
      </c>
      <c r="D180" s="5">
        <v>5</v>
      </c>
      <c r="E180" s="5">
        <v>5</v>
      </c>
      <c r="F180" s="5">
        <v>5</v>
      </c>
      <c r="G180" s="5">
        <v>5</v>
      </c>
      <c r="H180" s="5">
        <v>5</v>
      </c>
      <c r="I180" s="5">
        <v>5</v>
      </c>
      <c r="J180" s="5">
        <v>4</v>
      </c>
      <c r="K180" s="5">
        <v>5</v>
      </c>
      <c r="L180" s="5">
        <v>5</v>
      </c>
      <c r="M180" s="8">
        <v>1</v>
      </c>
      <c r="N180" s="8">
        <v>1</v>
      </c>
    </row>
    <row r="181" spans="1:14">
      <c r="A181" s="55">
        <v>6327</v>
      </c>
      <c r="B181" s="56">
        <v>178</v>
      </c>
      <c r="C181" s="5">
        <v>5</v>
      </c>
      <c r="D181" s="5">
        <v>5</v>
      </c>
      <c r="E181" s="5">
        <v>5</v>
      </c>
      <c r="F181" s="5">
        <v>5</v>
      </c>
      <c r="G181" s="5">
        <v>5</v>
      </c>
      <c r="H181" s="5">
        <v>5</v>
      </c>
      <c r="I181" s="5">
        <v>5</v>
      </c>
      <c r="J181" s="5">
        <v>5</v>
      </c>
      <c r="K181" s="5">
        <v>5</v>
      </c>
      <c r="L181" s="5">
        <v>5</v>
      </c>
      <c r="M181" s="8">
        <v>1</v>
      </c>
      <c r="N181" s="8">
        <v>1</v>
      </c>
    </row>
    <row r="182" spans="1:14">
      <c r="A182" s="55">
        <v>6327</v>
      </c>
      <c r="B182" s="56">
        <v>179</v>
      </c>
      <c r="C182" s="5">
        <v>5</v>
      </c>
      <c r="D182" s="5">
        <v>5</v>
      </c>
      <c r="E182" s="5">
        <v>4</v>
      </c>
      <c r="F182" s="5">
        <v>5</v>
      </c>
      <c r="G182" s="5">
        <v>5</v>
      </c>
      <c r="H182" s="5">
        <v>5</v>
      </c>
      <c r="I182" s="5">
        <v>5</v>
      </c>
      <c r="J182" s="5">
        <v>5</v>
      </c>
      <c r="K182" s="5">
        <v>5</v>
      </c>
      <c r="L182" s="5">
        <v>5</v>
      </c>
      <c r="M182" s="8">
        <v>1</v>
      </c>
      <c r="N182" s="8">
        <v>1</v>
      </c>
    </row>
    <row r="183" spans="1:14">
      <c r="A183" s="55">
        <v>6327</v>
      </c>
      <c r="B183" s="56">
        <v>180</v>
      </c>
      <c r="C183" s="5">
        <v>4</v>
      </c>
      <c r="D183" s="5">
        <v>4</v>
      </c>
      <c r="E183" s="5">
        <v>5</v>
      </c>
      <c r="F183" s="5">
        <v>5</v>
      </c>
      <c r="G183" s="5">
        <v>5</v>
      </c>
      <c r="H183" s="5">
        <v>5</v>
      </c>
      <c r="I183" s="5">
        <v>5</v>
      </c>
      <c r="J183" s="5">
        <v>5</v>
      </c>
      <c r="K183" s="5">
        <v>5</v>
      </c>
      <c r="L183" s="5">
        <v>5</v>
      </c>
      <c r="M183" s="8">
        <v>1</v>
      </c>
      <c r="N183" s="8">
        <v>1</v>
      </c>
    </row>
    <row r="184" spans="1:14">
      <c r="A184" s="55">
        <v>6327</v>
      </c>
      <c r="B184" s="56">
        <v>181</v>
      </c>
      <c r="C184" s="5">
        <v>5</v>
      </c>
      <c r="D184" s="5">
        <v>5</v>
      </c>
      <c r="E184" s="5">
        <v>5</v>
      </c>
      <c r="F184" s="5">
        <v>5</v>
      </c>
      <c r="G184" s="5">
        <v>5</v>
      </c>
      <c r="H184" s="5">
        <v>5</v>
      </c>
      <c r="I184" s="5">
        <v>5</v>
      </c>
      <c r="J184" s="5">
        <v>5</v>
      </c>
      <c r="K184" s="5">
        <v>5</v>
      </c>
      <c r="L184" s="5">
        <v>5</v>
      </c>
      <c r="M184" s="8">
        <v>1</v>
      </c>
      <c r="N184" s="8">
        <v>1</v>
      </c>
    </row>
    <row r="185" spans="1:14">
      <c r="A185" s="55">
        <v>6327</v>
      </c>
      <c r="B185" s="56">
        <v>182</v>
      </c>
      <c r="C185" s="5">
        <v>5</v>
      </c>
      <c r="D185" s="5">
        <v>5</v>
      </c>
      <c r="E185" s="5">
        <v>5</v>
      </c>
      <c r="F185" s="5">
        <v>5</v>
      </c>
      <c r="G185" s="5">
        <v>5</v>
      </c>
      <c r="H185" s="5">
        <v>5</v>
      </c>
      <c r="I185" s="5">
        <v>5</v>
      </c>
      <c r="J185" s="5">
        <v>5</v>
      </c>
      <c r="K185" s="5">
        <v>5</v>
      </c>
      <c r="L185" s="5">
        <v>5</v>
      </c>
      <c r="M185" s="8">
        <v>1</v>
      </c>
      <c r="N185" s="8">
        <v>1</v>
      </c>
    </row>
    <row r="186" spans="1:14">
      <c r="A186" s="55">
        <v>6327</v>
      </c>
      <c r="B186" s="56">
        <v>183</v>
      </c>
      <c r="C186" s="5">
        <v>5</v>
      </c>
      <c r="D186" s="5">
        <v>4</v>
      </c>
      <c r="E186" s="5">
        <v>5</v>
      </c>
      <c r="F186" s="5">
        <v>5</v>
      </c>
      <c r="G186" s="5">
        <v>5</v>
      </c>
      <c r="H186" s="5">
        <v>5</v>
      </c>
      <c r="I186" s="5">
        <v>5</v>
      </c>
      <c r="J186" s="5">
        <v>5</v>
      </c>
      <c r="K186" s="5">
        <v>5</v>
      </c>
      <c r="L186" s="5">
        <v>5</v>
      </c>
      <c r="M186" s="8">
        <v>1</v>
      </c>
      <c r="N186" s="8">
        <v>1</v>
      </c>
    </row>
    <row r="187" spans="1:14">
      <c r="A187" s="55">
        <v>6327</v>
      </c>
      <c r="B187" s="56">
        <v>184</v>
      </c>
      <c r="C187" s="5">
        <v>4</v>
      </c>
      <c r="D187" s="5">
        <v>5</v>
      </c>
      <c r="E187" s="5">
        <v>5</v>
      </c>
      <c r="F187" s="5">
        <v>5</v>
      </c>
      <c r="G187" s="5">
        <v>5</v>
      </c>
      <c r="H187" s="5">
        <v>5</v>
      </c>
      <c r="I187" s="5">
        <v>5</v>
      </c>
      <c r="J187" s="5">
        <v>5</v>
      </c>
      <c r="K187" s="5">
        <v>5</v>
      </c>
      <c r="L187" s="5">
        <v>5</v>
      </c>
      <c r="M187" s="8">
        <v>1</v>
      </c>
      <c r="N187" s="8">
        <v>1</v>
      </c>
    </row>
    <row r="188" spans="1:14">
      <c r="A188" s="55">
        <v>6327</v>
      </c>
      <c r="B188" s="56">
        <v>185</v>
      </c>
      <c r="C188" s="5">
        <v>4</v>
      </c>
      <c r="D188" s="5">
        <v>5</v>
      </c>
      <c r="E188" s="5">
        <v>5</v>
      </c>
      <c r="F188" s="5">
        <v>5</v>
      </c>
      <c r="G188" s="5">
        <v>5</v>
      </c>
      <c r="H188" s="5">
        <v>5</v>
      </c>
      <c r="I188" s="5">
        <v>4</v>
      </c>
      <c r="J188" s="5">
        <v>5</v>
      </c>
      <c r="K188" s="5">
        <v>5</v>
      </c>
      <c r="L188" s="5">
        <v>5</v>
      </c>
      <c r="M188" s="8">
        <v>1</v>
      </c>
      <c r="N188" s="8">
        <v>1</v>
      </c>
    </row>
    <row r="189" spans="1:14">
      <c r="A189" s="55">
        <v>6327</v>
      </c>
      <c r="B189" s="56">
        <v>186</v>
      </c>
      <c r="C189" s="5">
        <v>5</v>
      </c>
      <c r="D189" s="5">
        <v>5</v>
      </c>
      <c r="E189" s="5">
        <v>4</v>
      </c>
      <c r="F189" s="5">
        <v>5</v>
      </c>
      <c r="G189" s="5">
        <v>5</v>
      </c>
      <c r="H189" s="5">
        <v>5</v>
      </c>
      <c r="I189" s="5">
        <v>5</v>
      </c>
      <c r="J189" s="5">
        <v>5</v>
      </c>
      <c r="K189" s="5">
        <v>4</v>
      </c>
      <c r="L189" s="5">
        <v>4</v>
      </c>
      <c r="M189" s="8">
        <v>1</v>
      </c>
      <c r="N189" s="8">
        <v>1</v>
      </c>
    </row>
    <row r="190" spans="1:14">
      <c r="A190" s="55">
        <v>6327</v>
      </c>
      <c r="B190" s="56">
        <v>187</v>
      </c>
      <c r="C190" s="5">
        <v>3</v>
      </c>
      <c r="D190" s="5">
        <v>4</v>
      </c>
      <c r="E190" s="5">
        <v>4</v>
      </c>
      <c r="F190" s="5">
        <v>5</v>
      </c>
      <c r="G190" s="5">
        <v>5</v>
      </c>
      <c r="H190" s="5">
        <v>5</v>
      </c>
      <c r="I190" s="5">
        <v>5</v>
      </c>
      <c r="J190" s="5">
        <v>3</v>
      </c>
      <c r="K190" s="5">
        <v>5</v>
      </c>
      <c r="L190" s="5">
        <v>5</v>
      </c>
      <c r="M190" s="8">
        <v>1</v>
      </c>
      <c r="N190" s="8">
        <v>1</v>
      </c>
    </row>
    <row r="191" spans="1:14">
      <c r="A191" s="55">
        <v>6327</v>
      </c>
      <c r="B191" s="56">
        <v>188</v>
      </c>
      <c r="C191" s="5">
        <v>5</v>
      </c>
      <c r="D191" s="5">
        <v>5</v>
      </c>
      <c r="E191" s="5">
        <v>5</v>
      </c>
      <c r="F191" s="5">
        <v>5</v>
      </c>
      <c r="G191" s="5">
        <v>5</v>
      </c>
      <c r="H191" s="5">
        <v>4</v>
      </c>
      <c r="I191" s="5">
        <v>5</v>
      </c>
      <c r="J191" s="5">
        <v>4</v>
      </c>
      <c r="K191" s="5">
        <v>5</v>
      </c>
      <c r="L191" s="5">
        <v>5</v>
      </c>
      <c r="M191" s="8">
        <v>1</v>
      </c>
      <c r="N191" s="8">
        <v>1</v>
      </c>
    </row>
    <row r="192" spans="1:14">
      <c r="A192" s="55">
        <v>6327</v>
      </c>
      <c r="B192" s="56">
        <v>189</v>
      </c>
      <c r="C192" s="5">
        <v>5</v>
      </c>
      <c r="D192" s="5">
        <v>5</v>
      </c>
      <c r="E192" s="5">
        <v>5</v>
      </c>
      <c r="F192" s="5">
        <v>5</v>
      </c>
      <c r="G192" s="5">
        <v>5</v>
      </c>
      <c r="H192" s="5">
        <v>5</v>
      </c>
      <c r="I192" s="5">
        <v>5</v>
      </c>
      <c r="J192" s="5">
        <v>4</v>
      </c>
      <c r="K192" s="5">
        <v>5</v>
      </c>
      <c r="L192" s="5">
        <v>5</v>
      </c>
      <c r="M192" s="8">
        <v>1</v>
      </c>
      <c r="N192" s="8">
        <v>1</v>
      </c>
    </row>
    <row r="193" spans="1:14">
      <c r="A193" s="55">
        <v>6327</v>
      </c>
      <c r="B193" s="56">
        <v>190</v>
      </c>
      <c r="C193" s="5">
        <v>5</v>
      </c>
      <c r="D193" s="5">
        <v>5</v>
      </c>
      <c r="E193" s="5">
        <v>4</v>
      </c>
      <c r="F193" s="5">
        <v>5</v>
      </c>
      <c r="G193" s="5">
        <v>5</v>
      </c>
      <c r="H193" s="5">
        <v>5</v>
      </c>
      <c r="I193" s="5">
        <v>5</v>
      </c>
      <c r="J193" s="5">
        <v>5</v>
      </c>
      <c r="K193" s="5">
        <v>5</v>
      </c>
      <c r="L193" s="5">
        <v>5</v>
      </c>
      <c r="M193" s="8">
        <v>1</v>
      </c>
      <c r="N193" s="8">
        <v>1</v>
      </c>
    </row>
    <row r="194" spans="1:14">
      <c r="A194" s="55">
        <v>6327</v>
      </c>
      <c r="B194" s="56">
        <v>191</v>
      </c>
      <c r="C194" s="5">
        <v>5</v>
      </c>
      <c r="D194" s="5">
        <v>5</v>
      </c>
      <c r="E194" s="5">
        <v>4</v>
      </c>
      <c r="F194" s="5">
        <v>5</v>
      </c>
      <c r="G194" s="5">
        <v>5</v>
      </c>
      <c r="H194" s="5">
        <v>5</v>
      </c>
      <c r="I194" s="5">
        <v>5</v>
      </c>
      <c r="J194" s="5">
        <v>5</v>
      </c>
      <c r="K194" s="5">
        <v>5</v>
      </c>
      <c r="L194" s="5">
        <v>5</v>
      </c>
      <c r="M194" s="8">
        <v>1</v>
      </c>
      <c r="N194" s="8">
        <v>1</v>
      </c>
    </row>
    <row r="195" spans="1:14">
      <c r="A195" s="55">
        <v>6327</v>
      </c>
      <c r="B195" s="56">
        <v>192</v>
      </c>
      <c r="C195" s="5">
        <v>5</v>
      </c>
      <c r="D195" s="5">
        <v>5</v>
      </c>
      <c r="E195" s="5">
        <v>5</v>
      </c>
      <c r="F195" s="5">
        <v>5</v>
      </c>
      <c r="G195" s="5">
        <v>5</v>
      </c>
      <c r="H195" s="5">
        <v>5</v>
      </c>
      <c r="I195" s="5">
        <v>5</v>
      </c>
      <c r="J195" s="5">
        <v>4</v>
      </c>
      <c r="K195" s="5">
        <v>5</v>
      </c>
      <c r="L195" s="5">
        <v>5</v>
      </c>
      <c r="M195" s="8">
        <v>1</v>
      </c>
      <c r="N195" s="8">
        <v>1</v>
      </c>
    </row>
    <row r="196" spans="1:14">
      <c r="A196" s="55">
        <v>6327</v>
      </c>
      <c r="B196" s="56">
        <v>193</v>
      </c>
      <c r="C196" s="5">
        <v>5</v>
      </c>
      <c r="D196" s="5">
        <v>4</v>
      </c>
      <c r="E196" s="5">
        <v>5</v>
      </c>
      <c r="F196" s="5">
        <v>5</v>
      </c>
      <c r="G196" s="5">
        <v>5</v>
      </c>
      <c r="H196" s="5">
        <v>5</v>
      </c>
      <c r="I196" s="5">
        <v>5</v>
      </c>
      <c r="J196" s="5">
        <v>5</v>
      </c>
      <c r="K196" s="5">
        <v>5</v>
      </c>
      <c r="L196" s="5">
        <v>5</v>
      </c>
      <c r="M196" s="8">
        <v>1</v>
      </c>
      <c r="N196" s="8">
        <v>1</v>
      </c>
    </row>
    <row r="197" spans="1:14">
      <c r="A197" s="55">
        <v>6327</v>
      </c>
      <c r="B197" s="56">
        <v>194</v>
      </c>
      <c r="C197" s="5">
        <v>5</v>
      </c>
      <c r="D197" s="5">
        <v>5</v>
      </c>
      <c r="E197" s="5">
        <v>5</v>
      </c>
      <c r="F197" s="5">
        <v>5</v>
      </c>
      <c r="G197" s="5">
        <v>5</v>
      </c>
      <c r="H197" s="5">
        <v>5</v>
      </c>
      <c r="I197" s="5">
        <v>5</v>
      </c>
      <c r="J197" s="5">
        <v>5</v>
      </c>
      <c r="K197" s="5">
        <v>5</v>
      </c>
      <c r="L197" s="5">
        <v>5</v>
      </c>
      <c r="M197" s="8">
        <v>1</v>
      </c>
      <c r="N197" s="8">
        <v>1</v>
      </c>
    </row>
    <row r="198" spans="1:14">
      <c r="A198" s="55">
        <v>6327</v>
      </c>
      <c r="B198" s="56">
        <v>195</v>
      </c>
      <c r="C198" s="5">
        <v>4</v>
      </c>
      <c r="D198" s="5">
        <v>5</v>
      </c>
      <c r="E198" s="5">
        <v>4</v>
      </c>
      <c r="F198" s="5">
        <v>5</v>
      </c>
      <c r="G198" s="5">
        <v>5</v>
      </c>
      <c r="H198" s="5">
        <v>5</v>
      </c>
      <c r="I198" s="5">
        <v>5</v>
      </c>
      <c r="J198" s="5">
        <v>5</v>
      </c>
      <c r="K198" s="5">
        <v>5</v>
      </c>
      <c r="L198" s="5">
        <v>4</v>
      </c>
      <c r="M198" s="8">
        <v>1</v>
      </c>
      <c r="N198" s="8">
        <v>1</v>
      </c>
    </row>
    <row r="199" spans="1:14">
      <c r="A199" s="55">
        <v>6327</v>
      </c>
      <c r="B199" s="56">
        <v>196</v>
      </c>
      <c r="C199" s="5">
        <v>4</v>
      </c>
      <c r="D199" s="5">
        <v>5</v>
      </c>
      <c r="E199" s="5">
        <v>5</v>
      </c>
      <c r="F199" s="5">
        <v>5</v>
      </c>
      <c r="G199" s="5">
        <v>5</v>
      </c>
      <c r="H199" s="5">
        <v>5</v>
      </c>
      <c r="I199" s="5">
        <v>5</v>
      </c>
      <c r="J199" s="5">
        <v>4</v>
      </c>
      <c r="K199" s="5">
        <v>5</v>
      </c>
      <c r="L199" s="5">
        <v>5</v>
      </c>
      <c r="M199" s="8">
        <v>1</v>
      </c>
      <c r="N199" s="8">
        <v>1</v>
      </c>
    </row>
    <row r="200" spans="1:14">
      <c r="A200" s="55">
        <v>6327</v>
      </c>
      <c r="B200" s="56">
        <v>197</v>
      </c>
      <c r="C200" s="5">
        <v>5</v>
      </c>
      <c r="D200" s="5">
        <v>5</v>
      </c>
      <c r="E200" s="5">
        <v>5</v>
      </c>
      <c r="F200" s="5">
        <v>5</v>
      </c>
      <c r="G200" s="5">
        <v>5</v>
      </c>
      <c r="H200" s="5">
        <v>5</v>
      </c>
      <c r="I200" s="5">
        <v>4</v>
      </c>
      <c r="J200" s="5">
        <v>5</v>
      </c>
      <c r="K200" s="5">
        <v>5</v>
      </c>
      <c r="L200" s="5">
        <v>5</v>
      </c>
      <c r="M200" s="8">
        <v>1</v>
      </c>
      <c r="N200" s="8">
        <v>2</v>
      </c>
    </row>
    <row r="201" spans="1:14">
      <c r="A201" s="55">
        <v>6327</v>
      </c>
      <c r="B201" s="56">
        <v>198</v>
      </c>
      <c r="C201" s="5">
        <v>5</v>
      </c>
      <c r="D201" s="5">
        <v>5</v>
      </c>
      <c r="E201" s="5">
        <v>4</v>
      </c>
      <c r="F201" s="5">
        <v>5</v>
      </c>
      <c r="G201" s="5">
        <v>5</v>
      </c>
      <c r="H201" s="5">
        <v>5</v>
      </c>
      <c r="I201" s="5">
        <v>5</v>
      </c>
      <c r="J201" s="5">
        <v>5</v>
      </c>
      <c r="K201" s="5">
        <v>5</v>
      </c>
      <c r="L201" s="5">
        <v>5</v>
      </c>
      <c r="M201" s="8">
        <v>1</v>
      </c>
      <c r="N201" s="8">
        <v>1</v>
      </c>
    </row>
    <row r="202" spans="1:14">
      <c r="A202" s="55">
        <v>6327</v>
      </c>
      <c r="B202" s="56">
        <v>199</v>
      </c>
      <c r="C202" s="5">
        <v>4</v>
      </c>
      <c r="D202" s="5">
        <v>4</v>
      </c>
      <c r="E202" s="5">
        <v>5</v>
      </c>
      <c r="F202" s="5">
        <v>5</v>
      </c>
      <c r="G202" s="5">
        <v>5</v>
      </c>
      <c r="H202" s="5">
        <v>5</v>
      </c>
      <c r="I202" s="5">
        <v>5</v>
      </c>
      <c r="J202" s="5">
        <v>5</v>
      </c>
      <c r="K202" s="5">
        <v>5</v>
      </c>
      <c r="L202" s="5">
        <v>5</v>
      </c>
      <c r="M202" s="8">
        <v>1</v>
      </c>
      <c r="N202" s="8">
        <v>1</v>
      </c>
    </row>
    <row r="203" spans="1:14">
      <c r="A203" s="55">
        <v>6327</v>
      </c>
      <c r="B203" s="56">
        <v>200</v>
      </c>
      <c r="C203" s="5">
        <v>5</v>
      </c>
      <c r="D203" s="5">
        <v>5</v>
      </c>
      <c r="E203" s="5">
        <v>5</v>
      </c>
      <c r="F203" s="5">
        <v>5</v>
      </c>
      <c r="G203" s="5">
        <v>5</v>
      </c>
      <c r="H203" s="5">
        <v>5</v>
      </c>
      <c r="I203" s="5">
        <v>5</v>
      </c>
      <c r="J203" s="5">
        <v>5</v>
      </c>
      <c r="K203" s="5">
        <v>5</v>
      </c>
      <c r="L203" s="5">
        <v>5</v>
      </c>
      <c r="M203" s="8">
        <v>1</v>
      </c>
      <c r="N203" s="8">
        <v>1</v>
      </c>
    </row>
    <row r="204" spans="1:14">
      <c r="A204" s="55">
        <v>6327</v>
      </c>
      <c r="B204" s="56">
        <v>201</v>
      </c>
      <c r="C204" s="5">
        <v>5</v>
      </c>
      <c r="D204" s="5">
        <v>5</v>
      </c>
      <c r="E204" s="5">
        <v>5</v>
      </c>
      <c r="F204" s="5">
        <v>5</v>
      </c>
      <c r="G204" s="5">
        <v>5</v>
      </c>
      <c r="H204" s="5">
        <v>5</v>
      </c>
      <c r="I204" s="5">
        <v>5</v>
      </c>
      <c r="J204" s="5">
        <v>5</v>
      </c>
      <c r="K204" s="5">
        <v>5</v>
      </c>
      <c r="L204" s="5">
        <v>5</v>
      </c>
      <c r="M204" s="8">
        <v>1</v>
      </c>
      <c r="N204" s="8">
        <v>1</v>
      </c>
    </row>
    <row r="205" spans="1:14">
      <c r="A205" s="55">
        <v>6327</v>
      </c>
      <c r="B205" s="56">
        <v>202</v>
      </c>
      <c r="C205" s="5">
        <v>5</v>
      </c>
      <c r="D205" s="5">
        <v>4</v>
      </c>
      <c r="E205" s="5">
        <v>5</v>
      </c>
      <c r="F205" s="5">
        <v>5</v>
      </c>
      <c r="G205" s="5">
        <v>5</v>
      </c>
      <c r="H205" s="5">
        <v>5</v>
      </c>
      <c r="I205" s="5">
        <v>5</v>
      </c>
      <c r="J205" s="5">
        <v>5</v>
      </c>
      <c r="K205" s="5">
        <v>5</v>
      </c>
      <c r="L205" s="5">
        <v>5</v>
      </c>
      <c r="M205" s="8">
        <v>1</v>
      </c>
      <c r="N205" s="8">
        <v>1</v>
      </c>
    </row>
    <row r="206" spans="1:14">
      <c r="A206" s="49"/>
      <c r="B206" s="50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37"/>
      <c r="N206" s="37"/>
    </row>
    <row r="207" spans="1:14" ht="20.25" customHeight="1">
      <c r="A207" s="50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37"/>
      <c r="N207" s="37"/>
    </row>
    <row r="208" spans="1:14">
      <c r="A208" s="234" t="s">
        <v>3</v>
      </c>
      <c r="B208" s="235"/>
      <c r="C208" s="235"/>
      <c r="D208" s="235"/>
      <c r="E208" s="236"/>
      <c r="F208" s="237" t="s">
        <v>7</v>
      </c>
      <c r="G208" s="238"/>
      <c r="H208" s="238"/>
      <c r="I208" s="238"/>
      <c r="J208" s="239"/>
      <c r="K208" s="1"/>
      <c r="L208" s="99" t="s">
        <v>56</v>
      </c>
      <c r="M208" s="1"/>
    </row>
    <row r="209" spans="1:22">
      <c r="A209" s="240" t="s">
        <v>6</v>
      </c>
      <c r="B209" s="240"/>
      <c r="C209" s="240"/>
      <c r="D209" s="240"/>
      <c r="E209" s="241"/>
      <c r="F209" s="89">
        <v>5</v>
      </c>
      <c r="G209" s="90">
        <v>4</v>
      </c>
      <c r="H209" s="89">
        <v>3</v>
      </c>
      <c r="I209" s="90">
        <v>2</v>
      </c>
      <c r="J209" s="91">
        <v>1</v>
      </c>
      <c r="K209" s="1"/>
      <c r="L209" s="93">
        <v>6</v>
      </c>
      <c r="M209" s="1"/>
    </row>
    <row r="210" spans="1:22" ht="24" customHeight="1">
      <c r="A210" s="220" t="s">
        <v>26</v>
      </c>
      <c r="B210" s="221"/>
      <c r="C210" s="221"/>
      <c r="D210" s="221"/>
      <c r="E210" s="221"/>
      <c r="F210" s="221"/>
      <c r="G210" s="221"/>
      <c r="H210" s="221"/>
      <c r="I210" s="221"/>
      <c r="J210" s="222"/>
      <c r="K210" s="1"/>
      <c r="L210" s="94"/>
      <c r="M210" s="1"/>
    </row>
    <row r="211" spans="1:22" ht="25.5" customHeight="1">
      <c r="A211" s="223" t="s">
        <v>27</v>
      </c>
      <c r="B211" s="224"/>
      <c r="C211" s="224"/>
      <c r="D211" s="224"/>
      <c r="E211" s="225"/>
      <c r="F211" s="15">
        <f>C226*100/C232</f>
        <v>68.316831683168317</v>
      </c>
      <c r="G211" s="15">
        <f>C227*100/C232</f>
        <v>28.712871287128714</v>
      </c>
      <c r="H211" s="15">
        <f>C228*100/C232</f>
        <v>2.9702970297029703</v>
      </c>
      <c r="I211" s="16">
        <f>C229*100/C232</f>
        <v>0</v>
      </c>
      <c r="J211" s="16">
        <f>C230*100/C232</f>
        <v>0</v>
      </c>
      <c r="K211" s="4">
        <f>SUM(F211:J211)</f>
        <v>100</v>
      </c>
      <c r="L211" s="24">
        <f>D231</f>
        <v>0</v>
      </c>
      <c r="M211" s="1"/>
    </row>
    <row r="212" spans="1:22" ht="24" customHeight="1">
      <c r="A212" s="223" t="s">
        <v>28</v>
      </c>
      <c r="B212" s="224"/>
      <c r="C212" s="224"/>
      <c r="D212" s="224"/>
      <c r="E212" s="225"/>
      <c r="F212" s="15">
        <f>E226*100/C232</f>
        <v>81.683168316831683</v>
      </c>
      <c r="G212" s="15">
        <f>E227*100/C232</f>
        <v>18.316831683168317</v>
      </c>
      <c r="H212" s="15">
        <f>E228*100/C232</f>
        <v>0</v>
      </c>
      <c r="I212" s="87">
        <f>E229*100/C232</f>
        <v>0</v>
      </c>
      <c r="J212" s="16">
        <f>E230*100/C232</f>
        <v>0</v>
      </c>
      <c r="K212" s="4">
        <f>SUM(F212:J212)</f>
        <v>100</v>
      </c>
      <c r="L212" s="24">
        <f>F231</f>
        <v>0</v>
      </c>
      <c r="M212" s="1"/>
    </row>
    <row r="213" spans="1:22" ht="24" customHeight="1">
      <c r="A213" s="226" t="s">
        <v>29</v>
      </c>
      <c r="B213" s="227"/>
      <c r="C213" s="227"/>
      <c r="D213" s="227"/>
      <c r="E213" s="228"/>
      <c r="F213" s="15">
        <f>G226*100/C232</f>
        <v>80.693069306930695</v>
      </c>
      <c r="G213" s="15">
        <f>G227*100/C232</f>
        <v>19.306930693069308</v>
      </c>
      <c r="H213" s="15">
        <f>G228*100/C232</f>
        <v>0</v>
      </c>
      <c r="I213" s="88">
        <f>G229*100/C232</f>
        <v>0</v>
      </c>
      <c r="J213" s="16">
        <f>G230*100/C232</f>
        <v>0</v>
      </c>
      <c r="K213" s="4">
        <f>SUM(F213:J213)</f>
        <v>100</v>
      </c>
      <c r="L213" s="24">
        <f>H231</f>
        <v>0</v>
      </c>
      <c r="M213" s="1"/>
    </row>
    <row r="214" spans="1:22" ht="24" customHeight="1">
      <c r="A214" s="220" t="s">
        <v>30</v>
      </c>
      <c r="B214" s="221"/>
      <c r="C214" s="221"/>
      <c r="D214" s="221"/>
      <c r="E214" s="221"/>
      <c r="F214" s="221"/>
      <c r="G214" s="221"/>
      <c r="H214" s="221"/>
      <c r="I214" s="221"/>
      <c r="J214" s="222"/>
      <c r="K214" s="4"/>
      <c r="L214" s="95"/>
      <c r="M214" s="1"/>
    </row>
    <row r="215" spans="1:22" ht="25.5" customHeight="1">
      <c r="A215" s="223" t="s">
        <v>31</v>
      </c>
      <c r="B215" s="224"/>
      <c r="C215" s="224"/>
      <c r="D215" s="224"/>
      <c r="E215" s="225"/>
      <c r="F215" s="15">
        <f>I226*100/I232</f>
        <v>100</v>
      </c>
      <c r="G215" s="15">
        <f>I227*100/I232</f>
        <v>0</v>
      </c>
      <c r="H215" s="15">
        <f>I228*100/I232</f>
        <v>0</v>
      </c>
      <c r="I215" s="15">
        <f>I229*100/I232</f>
        <v>0</v>
      </c>
      <c r="J215" s="15">
        <f>I230*100/I232</f>
        <v>0</v>
      </c>
      <c r="K215" s="4">
        <f>SUM(F215:J215)</f>
        <v>100</v>
      </c>
      <c r="L215" s="24">
        <f>L231</f>
        <v>0</v>
      </c>
      <c r="M215" s="1"/>
    </row>
    <row r="216" spans="1:22" ht="24" customHeight="1">
      <c r="A216" s="223" t="s">
        <v>32</v>
      </c>
      <c r="B216" s="224"/>
      <c r="C216" s="224"/>
      <c r="D216" s="224"/>
      <c r="E216" s="225"/>
      <c r="F216" s="15">
        <f>K226*100/$K$232</f>
        <v>96.534653465346537</v>
      </c>
      <c r="G216" s="15">
        <f>K227*100/$K$232</f>
        <v>3.4653465346534653</v>
      </c>
      <c r="H216" s="15">
        <f>K228*100/$K$232</f>
        <v>0</v>
      </c>
      <c r="I216" s="15">
        <f>K229*100/$K$232</f>
        <v>0</v>
      </c>
      <c r="J216" s="15">
        <f>K230*100/$K$232</f>
        <v>0</v>
      </c>
      <c r="K216" s="4">
        <f>SUM(F216:J216)</f>
        <v>100</v>
      </c>
      <c r="L216" s="24">
        <f>N231</f>
        <v>0</v>
      </c>
      <c r="M216" s="1"/>
    </row>
    <row r="217" spans="1:22" ht="24" customHeight="1">
      <c r="A217" s="226" t="s">
        <v>33</v>
      </c>
      <c r="B217" s="227"/>
      <c r="C217" s="227"/>
      <c r="D217" s="227"/>
      <c r="E217" s="228"/>
      <c r="F217" s="15">
        <f>M226*100/$M$232</f>
        <v>95.544554455445549</v>
      </c>
      <c r="G217" s="15">
        <f>M227*100/$M$232</f>
        <v>4.4554455445544559</v>
      </c>
      <c r="H217" s="15">
        <f>M228*100/$M$232</f>
        <v>0</v>
      </c>
      <c r="I217" s="15">
        <f>M229*100/$M$232</f>
        <v>0</v>
      </c>
      <c r="J217" s="15">
        <f>M230*100/$M$232</f>
        <v>0</v>
      </c>
      <c r="K217" s="4">
        <f>SUM(F217:J217)</f>
        <v>100</v>
      </c>
      <c r="L217" s="24">
        <f>P231</f>
        <v>0</v>
      </c>
      <c r="M217" s="1"/>
    </row>
    <row r="218" spans="1:22" ht="24" customHeight="1">
      <c r="A218" s="220" t="s">
        <v>34</v>
      </c>
      <c r="B218" s="221"/>
      <c r="C218" s="221"/>
      <c r="D218" s="221"/>
      <c r="E218" s="221"/>
      <c r="F218" s="221"/>
      <c r="G218" s="221"/>
      <c r="H218" s="221"/>
      <c r="I218" s="221"/>
      <c r="J218" s="222"/>
      <c r="K218" s="4"/>
      <c r="L218" s="96"/>
      <c r="M218" s="1"/>
    </row>
    <row r="219" spans="1:22" ht="25.5" customHeight="1">
      <c r="A219" s="223" t="s">
        <v>35</v>
      </c>
      <c r="B219" s="224"/>
      <c r="C219" s="224"/>
      <c r="D219" s="224"/>
      <c r="E219" s="225"/>
      <c r="F219" s="15">
        <f>O226*100/$O$232</f>
        <v>80.693069306930695</v>
      </c>
      <c r="G219" s="15">
        <f>O227*100/$O$232</f>
        <v>19.306930693069308</v>
      </c>
      <c r="H219" s="15">
        <f>O228*100/$O$232</f>
        <v>0</v>
      </c>
      <c r="I219" s="15">
        <f>O229*100/$O$232</f>
        <v>0</v>
      </c>
      <c r="J219" s="15">
        <f>O230*100/$O$232</f>
        <v>0</v>
      </c>
      <c r="K219" s="4">
        <f>SUM(F219:J219)</f>
        <v>100</v>
      </c>
      <c r="L219" s="24">
        <f>P231</f>
        <v>0</v>
      </c>
      <c r="M219" s="1"/>
    </row>
    <row r="220" spans="1:22" ht="24" customHeight="1">
      <c r="A220" s="223" t="s">
        <v>36</v>
      </c>
      <c r="B220" s="224"/>
      <c r="C220" s="224"/>
      <c r="D220" s="224"/>
      <c r="E220" s="225"/>
      <c r="F220" s="15">
        <f>Q226*100/$Q$232</f>
        <v>74.257425742574256</v>
      </c>
      <c r="G220" s="15">
        <f>Q227*100/$Q$232</f>
        <v>23.762376237623762</v>
      </c>
      <c r="H220" s="15">
        <f>Q228*100/$Q$232</f>
        <v>1.9801980198019802</v>
      </c>
      <c r="I220" s="15">
        <f>Q229*100/$Q$232</f>
        <v>0</v>
      </c>
      <c r="J220" s="15">
        <f>Q230*100/$Q$232</f>
        <v>0</v>
      </c>
      <c r="K220" s="4">
        <f>SUM(F220:J220)</f>
        <v>100</v>
      </c>
      <c r="L220" s="24">
        <f>R231</f>
        <v>0</v>
      </c>
      <c r="M220" s="1"/>
    </row>
    <row r="221" spans="1:22" ht="24" customHeight="1">
      <c r="A221" s="226" t="s">
        <v>37</v>
      </c>
      <c r="B221" s="227"/>
      <c r="C221" s="227"/>
      <c r="D221" s="227"/>
      <c r="E221" s="228"/>
      <c r="F221" s="15">
        <f>S226*100/$S$232</f>
        <v>81.683168316831683</v>
      </c>
      <c r="G221" s="15">
        <f>S227*100/$S$232</f>
        <v>18.316831683168317</v>
      </c>
      <c r="H221" s="15">
        <f>S228*100/$S$232</f>
        <v>0</v>
      </c>
      <c r="I221" s="15">
        <f>S229*100/$S$232</f>
        <v>0</v>
      </c>
      <c r="J221" s="15">
        <f>S230*100/$S$232</f>
        <v>0</v>
      </c>
      <c r="K221" s="4">
        <f>SUM(F221:J221)</f>
        <v>100</v>
      </c>
      <c r="L221" s="24">
        <f>T231</f>
        <v>0</v>
      </c>
      <c r="M221" s="1"/>
    </row>
    <row r="222" spans="1:22" ht="24" customHeight="1">
      <c r="A222" s="229" t="s">
        <v>38</v>
      </c>
      <c r="B222" s="230"/>
      <c r="C222" s="230"/>
      <c r="D222" s="230"/>
      <c r="E222" s="231"/>
      <c r="F222" s="92">
        <f>U226*100/$U$232</f>
        <v>82.67326732673267</v>
      </c>
      <c r="G222" s="92">
        <f>U227*100/$U$232</f>
        <v>17.326732673267326</v>
      </c>
      <c r="H222" s="92">
        <f>U228*100/$U$232</f>
        <v>0</v>
      </c>
      <c r="I222" s="92">
        <f>U229*100/$U$232</f>
        <v>0</v>
      </c>
      <c r="J222" s="92">
        <f>U230*100/$U$232</f>
        <v>0</v>
      </c>
      <c r="K222" s="4">
        <f>SUM(F222:J222)</f>
        <v>100</v>
      </c>
      <c r="L222" s="24">
        <f>V231</f>
        <v>0</v>
      </c>
      <c r="M222" s="1"/>
    </row>
    <row r="223" spans="1:22">
      <c r="L223" s="9"/>
      <c r="M223" s="9"/>
    </row>
    <row r="224" spans="1:22" ht="45" customHeight="1">
      <c r="A224" s="203" t="s">
        <v>39</v>
      </c>
      <c r="B224" s="205" t="s">
        <v>73</v>
      </c>
      <c r="C224" s="216" t="s">
        <v>74</v>
      </c>
      <c r="D224" s="217"/>
      <c r="E224" s="217"/>
      <c r="F224" s="217"/>
      <c r="G224" s="217"/>
      <c r="H224" s="218"/>
      <c r="I224" s="219" t="s">
        <v>30</v>
      </c>
      <c r="J224" s="219"/>
      <c r="K224" s="219"/>
      <c r="L224" s="219"/>
      <c r="M224" s="219"/>
      <c r="N224" s="219"/>
      <c r="O224" s="207" t="s">
        <v>34</v>
      </c>
      <c r="P224" s="208"/>
      <c r="Q224" s="208"/>
      <c r="R224" s="208"/>
      <c r="S224" s="208"/>
      <c r="T224" s="209"/>
      <c r="U224" s="210" t="s">
        <v>38</v>
      </c>
      <c r="V224" s="210"/>
    </row>
    <row r="225" spans="1:22">
      <c r="A225" s="204"/>
      <c r="B225" s="206"/>
      <c r="C225" s="211">
        <v>1.1000000000000001</v>
      </c>
      <c r="D225" s="211"/>
      <c r="E225" s="211">
        <v>1.2</v>
      </c>
      <c r="F225" s="211"/>
      <c r="G225" s="212">
        <v>1.3</v>
      </c>
      <c r="H225" s="212">
        <v>2.1</v>
      </c>
      <c r="I225" s="213">
        <v>2.1</v>
      </c>
      <c r="J225" s="213">
        <v>2.2000000000000002</v>
      </c>
      <c r="K225" s="213">
        <v>2.2000000000000002</v>
      </c>
      <c r="L225" s="213">
        <v>2.2999999999999998</v>
      </c>
      <c r="M225" s="213">
        <v>2.2999999999999998</v>
      </c>
      <c r="N225" s="213"/>
      <c r="O225" s="194">
        <v>3.1</v>
      </c>
      <c r="P225" s="194"/>
      <c r="Q225" s="214">
        <v>3.2</v>
      </c>
      <c r="R225" s="215"/>
      <c r="S225" s="194">
        <v>3.3</v>
      </c>
      <c r="T225" s="194"/>
      <c r="U225" s="210"/>
      <c r="V225" s="210"/>
    </row>
    <row r="226" spans="1:22">
      <c r="A226" s="98">
        <v>5</v>
      </c>
      <c r="B226" s="97">
        <v>100</v>
      </c>
      <c r="C226" s="20">
        <f>COUNTIF(C4:C205,5)</f>
        <v>138</v>
      </c>
      <c r="D226" s="21">
        <f>C226*B226</f>
        <v>13800</v>
      </c>
      <c r="E226" s="20">
        <f>COUNTIF(D4:D205,5)</f>
        <v>165</v>
      </c>
      <c r="F226" s="21">
        <f>E226*B226</f>
        <v>16500</v>
      </c>
      <c r="G226" s="20">
        <f>COUNTIF(E4:E205,5)</f>
        <v>163</v>
      </c>
      <c r="H226" s="21">
        <f>G226*B226</f>
        <v>16300</v>
      </c>
      <c r="I226" s="20">
        <f>COUNTIF(F4:F205,5)</f>
        <v>202</v>
      </c>
      <c r="J226" s="21">
        <f>I226*B226</f>
        <v>20200</v>
      </c>
      <c r="K226" s="20">
        <f>COUNTIF(G4:G205,5)</f>
        <v>195</v>
      </c>
      <c r="L226" s="22">
        <f>K226*B226</f>
        <v>19500</v>
      </c>
      <c r="M226" s="20">
        <f>COUNTIF(H4:H205,5)</f>
        <v>193</v>
      </c>
      <c r="N226" s="21">
        <f>M226*B226</f>
        <v>19300</v>
      </c>
      <c r="O226" s="20">
        <f>COUNTIF(I4:I205,5)</f>
        <v>163</v>
      </c>
      <c r="P226" s="21">
        <f>O226*B226</f>
        <v>16300</v>
      </c>
      <c r="Q226" s="20">
        <f>COUNTIF(J4:J205,5)</f>
        <v>150</v>
      </c>
      <c r="R226" s="21">
        <f>Q226*B226</f>
        <v>15000</v>
      </c>
      <c r="S226" s="20">
        <f>COUNTIF(K4:K205,5)</f>
        <v>165</v>
      </c>
      <c r="T226" s="21">
        <f>S226*B226</f>
        <v>16500</v>
      </c>
      <c r="U226" s="20">
        <f>COUNTIF(L4:L205,5)</f>
        <v>167</v>
      </c>
      <c r="V226" s="21">
        <f>U226*B226</f>
        <v>16700</v>
      </c>
    </row>
    <row r="227" spans="1:22">
      <c r="A227" s="98">
        <v>4</v>
      </c>
      <c r="B227" s="97">
        <v>80</v>
      </c>
      <c r="C227" s="20">
        <f>COUNTIF(C4:C205,4)</f>
        <v>58</v>
      </c>
      <c r="D227" s="21">
        <f>C227*B227</f>
        <v>4640</v>
      </c>
      <c r="E227" s="20">
        <f>COUNTIF(D4:D205,4)</f>
        <v>37</v>
      </c>
      <c r="F227" s="21">
        <f>E227*B227</f>
        <v>2960</v>
      </c>
      <c r="G227" s="20">
        <f>COUNTIF(E4:E205,4)</f>
        <v>39</v>
      </c>
      <c r="H227" s="21">
        <f t="shared" ref="H227:H230" si="2">G227*B227</f>
        <v>3120</v>
      </c>
      <c r="I227" s="20">
        <f>COUNTIF(F4:F205,4)</f>
        <v>0</v>
      </c>
      <c r="J227" s="21">
        <f t="shared" ref="J227:J230" si="3">I227*B227</f>
        <v>0</v>
      </c>
      <c r="K227" s="20">
        <f>COUNTIF(G4:G205,4)</f>
        <v>7</v>
      </c>
      <c r="L227" s="22">
        <f t="shared" ref="L227:L230" si="4">K227*B227</f>
        <v>560</v>
      </c>
      <c r="M227" s="20">
        <f>COUNTIF(H4:H205,4)</f>
        <v>9</v>
      </c>
      <c r="N227" s="21">
        <f t="shared" ref="N227:N230" si="5">M227*B227</f>
        <v>720</v>
      </c>
      <c r="O227" s="20">
        <f>COUNTIF(I4:I205,4)</f>
        <v>39</v>
      </c>
      <c r="P227" s="21">
        <f t="shared" ref="P227:P230" si="6">O227*B227</f>
        <v>3120</v>
      </c>
      <c r="Q227" s="20">
        <f>COUNTIF(J4:J205,4)</f>
        <v>48</v>
      </c>
      <c r="R227" s="21">
        <f t="shared" ref="R227:R230" si="7">Q227*B227</f>
        <v>3840</v>
      </c>
      <c r="S227" s="20">
        <f>COUNTIF($K$4:$K$205,4)</f>
        <v>37</v>
      </c>
      <c r="T227" s="21">
        <f t="shared" ref="T227:T230" si="8">S227*B227</f>
        <v>2960</v>
      </c>
      <c r="U227" s="20">
        <f>COUNTIF($L$4:$L$205,4)</f>
        <v>35</v>
      </c>
      <c r="V227" s="21">
        <f t="shared" ref="V227:V230" si="9">U227*B227</f>
        <v>2800</v>
      </c>
    </row>
    <row r="228" spans="1:22">
      <c r="A228" s="98">
        <v>3</v>
      </c>
      <c r="B228" s="97">
        <v>60</v>
      </c>
      <c r="C228" s="20">
        <f>COUNTIF(C4:C205,3)</f>
        <v>6</v>
      </c>
      <c r="D228" s="21">
        <f>C228*60</f>
        <v>360</v>
      </c>
      <c r="E228" s="20">
        <f>COUNTIF(D4:D205,3)</f>
        <v>0</v>
      </c>
      <c r="F228" s="21">
        <f>E228*B228</f>
        <v>0</v>
      </c>
      <c r="G228" s="20">
        <f>COUNTIF(E4:E205,3)</f>
        <v>0</v>
      </c>
      <c r="H228" s="21">
        <f>G228*B228</f>
        <v>0</v>
      </c>
      <c r="I228" s="20">
        <f>COUNTIF(F4:F182,3)</f>
        <v>0</v>
      </c>
      <c r="J228" s="21">
        <f t="shared" si="3"/>
        <v>0</v>
      </c>
      <c r="K228" s="20">
        <f>COUNTIF(G4:G182,3)</f>
        <v>0</v>
      </c>
      <c r="L228" s="22">
        <f t="shared" si="4"/>
        <v>0</v>
      </c>
      <c r="M228" s="20">
        <f>COUNTIF(H4:H182,3)</f>
        <v>0</v>
      </c>
      <c r="N228" s="21">
        <f t="shared" si="5"/>
        <v>0</v>
      </c>
      <c r="O228" s="20">
        <f>COUNTIF(I4:I182,3)</f>
        <v>0</v>
      </c>
      <c r="P228" s="21">
        <f t="shared" si="6"/>
        <v>0</v>
      </c>
      <c r="Q228" s="20">
        <f>COUNTIF(J4:J205,3)</f>
        <v>4</v>
      </c>
      <c r="R228" s="21">
        <f t="shared" si="7"/>
        <v>240</v>
      </c>
      <c r="S228" s="20">
        <f>COUNTIF($K$4:$K$182,3)</f>
        <v>0</v>
      </c>
      <c r="T228" s="21">
        <f t="shared" si="8"/>
        <v>0</v>
      </c>
      <c r="U228" s="20">
        <f>COUNTIF($L$4:$L$182,3)</f>
        <v>0</v>
      </c>
      <c r="V228" s="21">
        <f t="shared" si="9"/>
        <v>0</v>
      </c>
    </row>
    <row r="229" spans="1:22">
      <c r="A229" s="98">
        <v>2</v>
      </c>
      <c r="B229" s="97">
        <v>40</v>
      </c>
      <c r="C229" s="20">
        <f>COUNTIF(C4:C207,2)</f>
        <v>0</v>
      </c>
      <c r="D229" s="21">
        <f>C229*40</f>
        <v>0</v>
      </c>
      <c r="E229" s="20">
        <f>COUNTIF(D4:D205,2)</f>
        <v>0</v>
      </c>
      <c r="F229" s="21">
        <f>E229*B229</f>
        <v>0</v>
      </c>
      <c r="G229" s="20">
        <f>COUNTIF(E4:E182,2)</f>
        <v>0</v>
      </c>
      <c r="H229" s="21">
        <f t="shared" si="2"/>
        <v>0</v>
      </c>
      <c r="I229" s="20">
        <f>COUNTIF(F4:F182,2)</f>
        <v>0</v>
      </c>
      <c r="J229" s="21">
        <f t="shared" si="3"/>
        <v>0</v>
      </c>
      <c r="K229" s="20">
        <f>COUNTIF(G4:G182,2)</f>
        <v>0</v>
      </c>
      <c r="L229" s="22">
        <f t="shared" si="4"/>
        <v>0</v>
      </c>
      <c r="M229" s="20">
        <f>COUNTIF(H4:H182,2)</f>
        <v>0</v>
      </c>
      <c r="N229" s="21">
        <f t="shared" si="5"/>
        <v>0</v>
      </c>
      <c r="O229" s="20">
        <f>COUNTIF(I4:I182,2)</f>
        <v>0</v>
      </c>
      <c r="P229" s="21">
        <f t="shared" si="6"/>
        <v>0</v>
      </c>
      <c r="Q229" s="20">
        <f>COUNTIF(J4:J182,2)</f>
        <v>0</v>
      </c>
      <c r="R229" s="21">
        <f t="shared" si="7"/>
        <v>0</v>
      </c>
      <c r="S229" s="20">
        <f>COUNTIF($K$4:$K$182,2)</f>
        <v>0</v>
      </c>
      <c r="T229" s="21">
        <f t="shared" si="8"/>
        <v>0</v>
      </c>
      <c r="U229" s="20">
        <f>COUNTIF($L$4:$L$182,2)</f>
        <v>0</v>
      </c>
      <c r="V229" s="21">
        <f t="shared" si="9"/>
        <v>0</v>
      </c>
    </row>
    <row r="230" spans="1:22">
      <c r="A230" s="98">
        <v>1</v>
      </c>
      <c r="B230" s="97">
        <v>20</v>
      </c>
      <c r="C230" s="20">
        <f>COUNTIF(C4:C207,1)</f>
        <v>0</v>
      </c>
      <c r="D230" s="21">
        <f>C230*20</f>
        <v>0</v>
      </c>
      <c r="E230" s="20">
        <f>COUNTIF(D4:D182,1)</f>
        <v>0</v>
      </c>
      <c r="F230" s="21">
        <f>E230*B230</f>
        <v>0</v>
      </c>
      <c r="G230" s="20">
        <f>COUNTIF(E4:E182,1)</f>
        <v>0</v>
      </c>
      <c r="H230" s="21">
        <f t="shared" si="2"/>
        <v>0</v>
      </c>
      <c r="I230" s="20">
        <f>COUNTIF(F4:F182,1)</f>
        <v>0</v>
      </c>
      <c r="J230" s="21">
        <f t="shared" si="3"/>
        <v>0</v>
      </c>
      <c r="K230" s="20">
        <f>COUNTIF(G4:G182,1)</f>
        <v>0</v>
      </c>
      <c r="L230" s="22">
        <f t="shared" si="4"/>
        <v>0</v>
      </c>
      <c r="M230" s="20">
        <f>COUNTIF(H4:H182,1)</f>
        <v>0</v>
      </c>
      <c r="N230" s="21">
        <f t="shared" si="5"/>
        <v>0</v>
      </c>
      <c r="O230" s="20">
        <f>COUNTIF(I4:I182,1)</f>
        <v>0</v>
      </c>
      <c r="P230" s="21">
        <f t="shared" si="6"/>
        <v>0</v>
      </c>
      <c r="Q230" s="20">
        <f>COUNTIF(J4:J182,1)</f>
        <v>0</v>
      </c>
      <c r="R230" s="21">
        <f t="shared" si="7"/>
        <v>0</v>
      </c>
      <c r="S230" s="20">
        <f>COUNTIF($K$4:$K$182,1)</f>
        <v>0</v>
      </c>
      <c r="T230" s="21">
        <f t="shared" si="8"/>
        <v>0</v>
      </c>
      <c r="U230" s="20">
        <f>COUNTIF($L$4:$L$182,1)</f>
        <v>0</v>
      </c>
      <c r="V230" s="21">
        <f t="shared" si="9"/>
        <v>0</v>
      </c>
    </row>
    <row r="231" spans="1:22">
      <c r="A231" s="98">
        <v>6</v>
      </c>
      <c r="B231" s="97" t="s">
        <v>56</v>
      </c>
      <c r="C231" s="20">
        <f>COUNTIF(C5:C208,6)</f>
        <v>0</v>
      </c>
      <c r="D231" s="21">
        <f>(C231/C232)*100</f>
        <v>0</v>
      </c>
      <c r="E231" s="20">
        <f>COUNTIF(D4:D205,6)</f>
        <v>0</v>
      </c>
      <c r="F231" s="21">
        <f>(E231/E232)*100</f>
        <v>0</v>
      </c>
      <c r="G231" s="20">
        <f>COUNTIF(E4:E182,6)</f>
        <v>0</v>
      </c>
      <c r="H231" s="21">
        <f>(G231/G232)*100</f>
        <v>0</v>
      </c>
      <c r="I231" s="20">
        <f>COUNTIF(F4:F182,6)</f>
        <v>0</v>
      </c>
      <c r="J231" s="21">
        <f>(I231/I232)*100</f>
        <v>0</v>
      </c>
      <c r="K231" s="20">
        <f>COUNTIF(G4:G182,6)</f>
        <v>0</v>
      </c>
      <c r="L231" s="21">
        <f>(K231/K232)*100</f>
        <v>0</v>
      </c>
      <c r="M231" s="20">
        <f>COUNTIF(H4:H182,6)</f>
        <v>0</v>
      </c>
      <c r="N231" s="21">
        <f>(M231/M232)*100</f>
        <v>0</v>
      </c>
      <c r="O231" s="20">
        <f>COUNTIF(I4:I182,6)</f>
        <v>0</v>
      </c>
      <c r="P231" s="21">
        <f>(O231/O232)*100</f>
        <v>0</v>
      </c>
      <c r="Q231" s="20">
        <f>COUNTIF(J4:J182,6)</f>
        <v>0</v>
      </c>
      <c r="R231" s="21">
        <f>(Q231/Q232)*100</f>
        <v>0</v>
      </c>
      <c r="S231" s="20">
        <f>COUNTIF(K4:K182,6)</f>
        <v>0</v>
      </c>
      <c r="T231" s="21">
        <f>(S231/S232)*100</f>
        <v>0</v>
      </c>
      <c r="U231" s="20">
        <f>COUNTIF(L4:L182,6)</f>
        <v>0</v>
      </c>
      <c r="V231" s="21">
        <f>(U231/U232)*100</f>
        <v>0</v>
      </c>
    </row>
    <row r="232" spans="1:22">
      <c r="C232" s="12">
        <f>SUM(C226:C231)</f>
        <v>202</v>
      </c>
      <c r="D232" s="10">
        <f>SUM(D226:D230)</f>
        <v>18800</v>
      </c>
      <c r="E232" s="12">
        <f>SUM(E226:E231)</f>
        <v>202</v>
      </c>
      <c r="F232" s="10">
        <f>SUM(F226:F230)</f>
        <v>19460</v>
      </c>
      <c r="G232" s="12">
        <f>SUM(G226:G231)</f>
        <v>202</v>
      </c>
      <c r="H232" s="10">
        <f t="shared" ref="H232:N232" si="10">SUM(H226:H230)</f>
        <v>19420</v>
      </c>
      <c r="I232" s="12">
        <f>SUM(I226:I231)</f>
        <v>202</v>
      </c>
      <c r="J232" s="10">
        <f t="shared" si="10"/>
        <v>20200</v>
      </c>
      <c r="K232" s="12">
        <f>SUM(K226:K231)</f>
        <v>202</v>
      </c>
      <c r="L232" s="11">
        <f t="shared" si="10"/>
        <v>20060</v>
      </c>
      <c r="M232" s="12">
        <f>SUM(M226:M231)</f>
        <v>202</v>
      </c>
      <c r="N232" s="6">
        <f t="shared" si="10"/>
        <v>20020</v>
      </c>
      <c r="O232" s="12">
        <f>SUM(O226:O231)</f>
        <v>202</v>
      </c>
      <c r="P232" s="6">
        <f>SUM(P226:P230)</f>
        <v>19420</v>
      </c>
      <c r="Q232" s="12">
        <f>SUM(Q226:Q231)</f>
        <v>202</v>
      </c>
      <c r="R232" s="6">
        <f>SUM(R226:R230)</f>
        <v>19080</v>
      </c>
      <c r="S232" s="12">
        <f>SUM(S226:S231)</f>
        <v>202</v>
      </c>
      <c r="T232" s="6">
        <f>SUM(T226:T230)</f>
        <v>19460</v>
      </c>
      <c r="U232" s="12">
        <f>SUM(U226:U231)</f>
        <v>202</v>
      </c>
      <c r="V232" s="6">
        <f>SUM(V226:V230)</f>
        <v>19500</v>
      </c>
    </row>
    <row r="233" spans="1:22">
      <c r="A233" s="195" t="s">
        <v>13</v>
      </c>
      <c r="B233" s="196"/>
      <c r="C233" s="197">
        <f>D232/C232-C231</f>
        <v>93.069306930693074</v>
      </c>
      <c r="D233" s="198"/>
      <c r="E233" s="197">
        <f>F232/E232-E231</f>
        <v>96.336633663366342</v>
      </c>
      <c r="F233" s="198"/>
      <c r="G233" s="199">
        <f>H232/G232-G231</f>
        <v>96.138613861386133</v>
      </c>
      <c r="H233" s="199"/>
      <c r="I233" s="200">
        <f>J232/I232-I231</f>
        <v>100</v>
      </c>
      <c r="J233" s="200"/>
      <c r="K233" s="200">
        <f>L232/K232-K231</f>
        <v>99.306930693069305</v>
      </c>
      <c r="L233" s="200"/>
      <c r="M233" s="200">
        <f>N232/M232-M231</f>
        <v>99.10891089108911</v>
      </c>
      <c r="N233" s="200"/>
      <c r="O233" s="190">
        <f>P232/O232-O231</f>
        <v>96.138613861386133</v>
      </c>
      <c r="P233" s="190"/>
      <c r="Q233" s="201">
        <f>R232/Q232-Q231</f>
        <v>94.455445544554451</v>
      </c>
      <c r="R233" s="202"/>
      <c r="S233" s="190">
        <f>T232/S232-S231</f>
        <v>96.336633663366342</v>
      </c>
      <c r="T233" s="190"/>
      <c r="U233" s="191">
        <f>V232/U232-U231</f>
        <v>96.534653465346537</v>
      </c>
      <c r="V233" s="191"/>
    </row>
    <row r="234" spans="1:22">
      <c r="L234" s="9"/>
      <c r="M234" s="9"/>
    </row>
    <row r="235" spans="1:22" ht="27">
      <c r="A235" s="192" t="s">
        <v>14</v>
      </c>
      <c r="B235" s="192"/>
      <c r="C235" s="13">
        <f>SUM(C233:V233)/10</f>
        <v>96.742574257425744</v>
      </c>
      <c r="D235" s="102" t="s">
        <v>15</v>
      </c>
      <c r="L235" s="9"/>
      <c r="M235" s="9"/>
    </row>
    <row r="236" spans="1:22">
      <c r="L236" s="9"/>
      <c r="M236" s="9"/>
    </row>
    <row r="237" spans="1:22" ht="27">
      <c r="A237" s="193" t="s">
        <v>57</v>
      </c>
      <c r="B237" s="193"/>
      <c r="C237" s="23">
        <f>((COUNTIF(C4:L19,6)/(C232*10)*100))</f>
        <v>0</v>
      </c>
      <c r="D237" s="100" t="s">
        <v>15</v>
      </c>
      <c r="L237" s="9"/>
      <c r="M237" s="9"/>
    </row>
    <row r="238" spans="1:22">
      <c r="L238" s="9"/>
      <c r="M238" s="9"/>
    </row>
    <row r="239" spans="1:22">
      <c r="L239" s="9"/>
      <c r="M239" s="9"/>
    </row>
    <row r="240" spans="1:22">
      <c r="L240" s="9"/>
      <c r="M240" s="9"/>
    </row>
    <row r="241" spans="12:13">
      <c r="L241" s="9"/>
      <c r="M241" s="9"/>
    </row>
    <row r="242" spans="12:13">
      <c r="L242" s="9"/>
      <c r="M242" s="9"/>
    </row>
    <row r="243" spans="12:13">
      <c r="L243" s="9"/>
      <c r="M243" s="9"/>
    </row>
    <row r="244" spans="12:13">
      <c r="L244" s="9"/>
      <c r="M244" s="9"/>
    </row>
    <row r="245" spans="12:13">
      <c r="L245" s="9"/>
      <c r="M245" s="9"/>
    </row>
    <row r="246" spans="12:13">
      <c r="L246" s="9"/>
      <c r="M246" s="9"/>
    </row>
    <row r="247" spans="12:13">
      <c r="L247" s="9"/>
      <c r="M247" s="9"/>
    </row>
    <row r="248" spans="12:13">
      <c r="L248" s="9"/>
      <c r="M248" s="9"/>
    </row>
    <row r="249" spans="12:13">
      <c r="L249" s="9"/>
      <c r="M249" s="9"/>
    </row>
    <row r="250" spans="12:13">
      <c r="L250" s="9"/>
      <c r="M250" s="9"/>
    </row>
    <row r="251" spans="12:13">
      <c r="L251" s="9"/>
      <c r="M251" s="9"/>
    </row>
    <row r="252" spans="12:13">
      <c r="L252" s="9"/>
      <c r="M252" s="9"/>
    </row>
    <row r="253" spans="12:13">
      <c r="L253" s="9"/>
      <c r="M253" s="9"/>
    </row>
    <row r="254" spans="12:13">
      <c r="L254" s="9"/>
      <c r="M254" s="9"/>
    </row>
    <row r="255" spans="12:13">
      <c r="L255" s="9"/>
      <c r="M255" s="9"/>
    </row>
    <row r="256" spans="12:13">
      <c r="L256" s="9"/>
      <c r="M256" s="9"/>
    </row>
    <row r="257" spans="12:13">
      <c r="L257" s="9"/>
      <c r="M257" s="9"/>
    </row>
    <row r="258" spans="12:13">
      <c r="L258" s="9"/>
      <c r="M258" s="9"/>
    </row>
    <row r="259" spans="12:13">
      <c r="L259" s="9"/>
      <c r="M259" s="9"/>
    </row>
    <row r="260" spans="12:13">
      <c r="L260" s="9"/>
      <c r="M260" s="9"/>
    </row>
    <row r="261" spans="12:13">
      <c r="L261" s="9"/>
      <c r="M261" s="9"/>
    </row>
    <row r="262" spans="12:13">
      <c r="L262" s="9"/>
      <c r="M262" s="9"/>
    </row>
    <row r="263" spans="12:13">
      <c r="L263" s="9"/>
      <c r="M263" s="9"/>
    </row>
    <row r="264" spans="12:13">
      <c r="L264" s="9"/>
      <c r="M264" s="9"/>
    </row>
    <row r="265" spans="12:13">
      <c r="L265" s="9"/>
      <c r="M265" s="9"/>
    </row>
    <row r="266" spans="12:13">
      <c r="L266" s="9"/>
      <c r="M266" s="9"/>
    </row>
    <row r="267" spans="12:13">
      <c r="L267" s="9"/>
      <c r="M267" s="9"/>
    </row>
    <row r="268" spans="12:13">
      <c r="L268" s="9"/>
      <c r="M268" s="9"/>
    </row>
    <row r="269" spans="12:13">
      <c r="L269" s="9"/>
      <c r="M269" s="9"/>
    </row>
    <row r="270" spans="12:13">
      <c r="L270" s="9"/>
      <c r="M270" s="9"/>
    </row>
    <row r="271" spans="12:13">
      <c r="L271" s="9"/>
      <c r="M271" s="9"/>
    </row>
    <row r="272" spans="12:13">
      <c r="L272" s="9"/>
      <c r="M272" s="9"/>
    </row>
    <row r="273" spans="12:13">
      <c r="L273" s="9"/>
      <c r="M273" s="9"/>
    </row>
    <row r="274" spans="12:13">
      <c r="L274" s="9"/>
      <c r="M274" s="9"/>
    </row>
    <row r="275" spans="12:13">
      <c r="L275" s="9"/>
      <c r="M275" s="9"/>
    </row>
    <row r="276" spans="12:13">
      <c r="L276" s="9"/>
      <c r="M276" s="9"/>
    </row>
    <row r="277" spans="12:13">
      <c r="L277" s="9"/>
      <c r="M277" s="9"/>
    </row>
    <row r="278" spans="12:13">
      <c r="L278" s="9"/>
      <c r="M278" s="9"/>
    </row>
    <row r="279" spans="12:13">
      <c r="L279" s="9"/>
      <c r="M279" s="9"/>
    </row>
    <row r="280" spans="12:13">
      <c r="L280" s="9"/>
      <c r="M280" s="9"/>
    </row>
    <row r="281" spans="12:13">
      <c r="L281" s="9"/>
      <c r="M281" s="9"/>
    </row>
    <row r="282" spans="12:13">
      <c r="L282" s="9"/>
      <c r="M282" s="9"/>
    </row>
    <row r="283" spans="12:13">
      <c r="L283" s="9"/>
      <c r="M283" s="9"/>
    </row>
    <row r="284" spans="12:13">
      <c r="L284" s="9"/>
      <c r="M284" s="9"/>
    </row>
    <row r="285" spans="12:13">
      <c r="L285" s="9"/>
      <c r="M285" s="9"/>
    </row>
    <row r="286" spans="12:13">
      <c r="L286" s="9"/>
      <c r="M286" s="9"/>
    </row>
    <row r="287" spans="12:13">
      <c r="L287" s="9"/>
      <c r="M287" s="9"/>
    </row>
    <row r="288" spans="12:13">
      <c r="L288" s="9"/>
      <c r="M288" s="9"/>
    </row>
    <row r="289" spans="12:13">
      <c r="L289" s="9"/>
      <c r="M289" s="9"/>
    </row>
    <row r="290" spans="12:13">
      <c r="L290" s="9"/>
      <c r="M290" s="9"/>
    </row>
    <row r="291" spans="12:13">
      <c r="L291" s="9"/>
      <c r="M291" s="9"/>
    </row>
    <row r="292" spans="12:13">
      <c r="L292" s="9"/>
      <c r="M292" s="9"/>
    </row>
    <row r="293" spans="12:13">
      <c r="L293" s="9"/>
      <c r="M293" s="9"/>
    </row>
    <row r="294" spans="12:13">
      <c r="L294" s="9"/>
      <c r="M294" s="9"/>
    </row>
    <row r="295" spans="12:13">
      <c r="L295" s="9"/>
      <c r="M295" s="9"/>
    </row>
    <row r="296" spans="12:13">
      <c r="L296" s="9"/>
      <c r="M296" s="9"/>
    </row>
    <row r="297" spans="12:13">
      <c r="L297" s="9"/>
      <c r="M297" s="9"/>
    </row>
    <row r="298" spans="12:13">
      <c r="L298" s="9"/>
      <c r="M298" s="9"/>
    </row>
    <row r="299" spans="12:13">
      <c r="L299" s="9"/>
      <c r="M299" s="9"/>
    </row>
    <row r="300" spans="12:13">
      <c r="L300" s="9"/>
      <c r="M300" s="9"/>
    </row>
    <row r="301" spans="12:13">
      <c r="L301" s="9"/>
      <c r="M301" s="9"/>
    </row>
    <row r="302" spans="12:13">
      <c r="L302" s="9"/>
      <c r="M302" s="9"/>
    </row>
    <row r="303" spans="12:13">
      <c r="L303" s="9"/>
      <c r="M303" s="9"/>
    </row>
    <row r="304" spans="12:13">
      <c r="L304" s="9"/>
      <c r="M304" s="9"/>
    </row>
    <row r="305" spans="12:13">
      <c r="L305" s="9"/>
      <c r="M305" s="9"/>
    </row>
    <row r="306" spans="12:13">
      <c r="L306" s="9"/>
      <c r="M306" s="9"/>
    </row>
    <row r="307" spans="12:13">
      <c r="L307" s="9"/>
      <c r="M307" s="9"/>
    </row>
    <row r="308" spans="12:13">
      <c r="L308" s="9"/>
      <c r="M308" s="9"/>
    </row>
    <row r="309" spans="12:13">
      <c r="L309" s="9"/>
      <c r="M309" s="9"/>
    </row>
    <row r="310" spans="12:13">
      <c r="L310" s="9"/>
      <c r="M310" s="9"/>
    </row>
    <row r="311" spans="12:13">
      <c r="L311" s="9"/>
      <c r="M311" s="9"/>
    </row>
    <row r="312" spans="12:13">
      <c r="L312" s="9"/>
      <c r="M312" s="9"/>
    </row>
    <row r="313" spans="12:13">
      <c r="L313" s="9"/>
      <c r="M313" s="9"/>
    </row>
    <row r="314" spans="12:13">
      <c r="L314" s="9"/>
      <c r="M314" s="9"/>
    </row>
    <row r="315" spans="12:13">
      <c r="L315" s="9"/>
      <c r="M315" s="9"/>
    </row>
    <row r="316" spans="12:13">
      <c r="L316" s="9"/>
      <c r="M316" s="9"/>
    </row>
    <row r="317" spans="12:13">
      <c r="L317" s="9"/>
      <c r="M317" s="9"/>
    </row>
    <row r="318" spans="12:13">
      <c r="L318" s="9"/>
      <c r="M318" s="9"/>
    </row>
    <row r="319" spans="12:13">
      <c r="L319" s="9"/>
      <c r="M319" s="9"/>
    </row>
    <row r="320" spans="12:13">
      <c r="L320" s="9"/>
      <c r="M320" s="9"/>
    </row>
    <row r="321" spans="12:13">
      <c r="L321" s="9"/>
      <c r="M321" s="9"/>
    </row>
    <row r="322" spans="12:13">
      <c r="L322" s="9"/>
      <c r="M322" s="9"/>
    </row>
    <row r="323" spans="12:13">
      <c r="L323" s="9"/>
      <c r="M323" s="9"/>
    </row>
    <row r="324" spans="12:13">
      <c r="L324" s="9"/>
      <c r="M324" s="9"/>
    </row>
    <row r="325" spans="12:13">
      <c r="L325" s="9"/>
      <c r="M325" s="9"/>
    </row>
    <row r="326" spans="12:13">
      <c r="L326" s="9"/>
      <c r="M326" s="9"/>
    </row>
    <row r="327" spans="12:13">
      <c r="L327" s="9"/>
      <c r="M327" s="9"/>
    </row>
    <row r="328" spans="12:13">
      <c r="L328" s="9"/>
      <c r="M328" s="9"/>
    </row>
    <row r="329" spans="12:13">
      <c r="L329" s="9"/>
      <c r="M329" s="9"/>
    </row>
    <row r="330" spans="12:13">
      <c r="L330" s="9"/>
      <c r="M330" s="9"/>
    </row>
    <row r="331" spans="12:13">
      <c r="L331" s="9"/>
      <c r="M331" s="9"/>
    </row>
    <row r="332" spans="12:13">
      <c r="L332" s="9"/>
      <c r="M332" s="9"/>
    </row>
    <row r="333" spans="12:13">
      <c r="L333" s="9"/>
      <c r="M333" s="9"/>
    </row>
    <row r="334" spans="12:13">
      <c r="L334" s="9"/>
      <c r="M334" s="9"/>
    </row>
    <row r="335" spans="12:13">
      <c r="L335" s="9"/>
      <c r="M335" s="9"/>
    </row>
    <row r="336" spans="12:13">
      <c r="L336" s="9"/>
      <c r="M336" s="9"/>
    </row>
    <row r="337" spans="12:13">
      <c r="L337" s="9"/>
      <c r="M337" s="9"/>
    </row>
    <row r="338" spans="12:13">
      <c r="L338" s="9"/>
      <c r="M338" s="9"/>
    </row>
    <row r="339" spans="12:13">
      <c r="L339" s="9"/>
      <c r="M339" s="9"/>
    </row>
    <row r="340" spans="12:13">
      <c r="L340" s="9"/>
      <c r="M340" s="9"/>
    </row>
    <row r="341" spans="12:13">
      <c r="L341" s="9"/>
      <c r="M341" s="9"/>
    </row>
    <row r="342" spans="12:13">
      <c r="L342" s="9"/>
      <c r="M342" s="9"/>
    </row>
    <row r="343" spans="12:13">
      <c r="L343" s="9"/>
      <c r="M343" s="9"/>
    </row>
    <row r="344" spans="12:13">
      <c r="L344" s="9"/>
      <c r="M344" s="9"/>
    </row>
    <row r="345" spans="12:13">
      <c r="L345" s="9"/>
      <c r="M345" s="9"/>
    </row>
    <row r="346" spans="12:13">
      <c r="L346" s="9"/>
      <c r="M346" s="9"/>
    </row>
    <row r="347" spans="12:13">
      <c r="L347" s="9"/>
      <c r="M347" s="9"/>
    </row>
    <row r="348" spans="12:13">
      <c r="L348" s="9"/>
      <c r="M348" s="9"/>
    </row>
    <row r="349" spans="12:13">
      <c r="L349" s="9"/>
      <c r="M349" s="9"/>
    </row>
    <row r="350" spans="12:13">
      <c r="L350" s="9"/>
      <c r="M350" s="9"/>
    </row>
    <row r="351" spans="12:13">
      <c r="L351" s="9"/>
      <c r="M351" s="9"/>
    </row>
    <row r="352" spans="12:13">
      <c r="L352" s="9"/>
      <c r="M352" s="9"/>
    </row>
    <row r="353" spans="12:13">
      <c r="L353" s="9"/>
      <c r="M353" s="9"/>
    </row>
    <row r="354" spans="12:13">
      <c r="L354" s="9"/>
      <c r="M354" s="9"/>
    </row>
    <row r="355" spans="12:13">
      <c r="L355" s="9"/>
      <c r="M355" s="9"/>
    </row>
    <row r="356" spans="12:13">
      <c r="L356" s="9"/>
      <c r="M356" s="9"/>
    </row>
    <row r="357" spans="12:13">
      <c r="L357" s="9"/>
      <c r="M357" s="9"/>
    </row>
    <row r="358" spans="12:13">
      <c r="L358" s="9"/>
      <c r="M358" s="9"/>
    </row>
    <row r="359" spans="12:13">
      <c r="L359" s="9"/>
      <c r="M359" s="9"/>
    </row>
    <row r="360" spans="12:13">
      <c r="L360" s="9"/>
      <c r="M360" s="9"/>
    </row>
    <row r="361" spans="12:13">
      <c r="L361" s="9"/>
      <c r="M361" s="9"/>
    </row>
    <row r="362" spans="12:13">
      <c r="L362" s="9"/>
      <c r="M362" s="9"/>
    </row>
    <row r="363" spans="12:13">
      <c r="L363" s="9"/>
      <c r="M363" s="9"/>
    </row>
    <row r="364" spans="12:13">
      <c r="L364" s="9"/>
      <c r="M364" s="9"/>
    </row>
    <row r="365" spans="12:13">
      <c r="L365" s="9"/>
      <c r="M365" s="9"/>
    </row>
    <row r="366" spans="12:13">
      <c r="L366" s="9"/>
      <c r="M366" s="9"/>
    </row>
    <row r="367" spans="12:13">
      <c r="L367" s="9"/>
      <c r="M367" s="9"/>
    </row>
    <row r="368" spans="12:13">
      <c r="L368" s="9"/>
      <c r="M368" s="9"/>
    </row>
    <row r="369" spans="12:13">
      <c r="L369" s="9"/>
      <c r="M369" s="9"/>
    </row>
    <row r="370" spans="12:13">
      <c r="L370" s="9"/>
      <c r="M370" s="9"/>
    </row>
    <row r="371" spans="12:13">
      <c r="L371" s="9"/>
      <c r="M371" s="9"/>
    </row>
    <row r="372" spans="12:13">
      <c r="L372" s="9"/>
      <c r="M372" s="9"/>
    </row>
    <row r="373" spans="12:13">
      <c r="L373" s="9"/>
      <c r="M373" s="9"/>
    </row>
    <row r="374" spans="12:13">
      <c r="L374" s="9"/>
      <c r="M374" s="9"/>
    </row>
    <row r="375" spans="12:13">
      <c r="L375" s="9"/>
      <c r="M375" s="9"/>
    </row>
    <row r="376" spans="12:13">
      <c r="L376" s="9"/>
      <c r="M376" s="9"/>
    </row>
    <row r="377" spans="12:13">
      <c r="L377" s="9"/>
      <c r="M377" s="9"/>
    </row>
    <row r="378" spans="12:13">
      <c r="L378" s="9"/>
      <c r="M378" s="9"/>
    </row>
    <row r="379" spans="12:13">
      <c r="L379" s="9"/>
      <c r="M379" s="9"/>
    </row>
    <row r="380" spans="12:13">
      <c r="L380" s="9"/>
      <c r="M380" s="9"/>
    </row>
    <row r="381" spans="12:13">
      <c r="L381" s="9"/>
      <c r="M381" s="9"/>
    </row>
    <row r="382" spans="12:13">
      <c r="L382" s="9"/>
      <c r="M382" s="9"/>
    </row>
    <row r="383" spans="12:13">
      <c r="L383" s="9"/>
      <c r="M383" s="9"/>
    </row>
    <row r="384" spans="12:13">
      <c r="L384" s="9"/>
      <c r="M384" s="9"/>
    </row>
    <row r="385" spans="12:13">
      <c r="L385" s="9"/>
      <c r="M385" s="9"/>
    </row>
    <row r="386" spans="12:13">
      <c r="L386" s="9"/>
      <c r="M386" s="9"/>
    </row>
    <row r="387" spans="12:13">
      <c r="L387" s="9"/>
      <c r="M387" s="9"/>
    </row>
    <row r="388" spans="12:13">
      <c r="L388" s="9"/>
      <c r="M388" s="9"/>
    </row>
    <row r="389" spans="12:13">
      <c r="L389" s="9"/>
      <c r="M389" s="9"/>
    </row>
    <row r="390" spans="12:13">
      <c r="L390" s="9"/>
      <c r="M390" s="9"/>
    </row>
    <row r="391" spans="12:13">
      <c r="L391" s="9"/>
      <c r="M391" s="9"/>
    </row>
    <row r="392" spans="12:13">
      <c r="L392" s="9"/>
      <c r="M392" s="9"/>
    </row>
    <row r="393" spans="12:13">
      <c r="L393" s="9"/>
      <c r="M393" s="9"/>
    </row>
    <row r="394" spans="12:13">
      <c r="L394" s="9"/>
      <c r="M394" s="9"/>
    </row>
    <row r="395" spans="12:13">
      <c r="L395" s="9"/>
      <c r="M395" s="9"/>
    </row>
    <row r="396" spans="12:13">
      <c r="L396" s="9"/>
      <c r="M396" s="9"/>
    </row>
    <row r="397" spans="12:13">
      <c r="L397" s="9"/>
      <c r="M397" s="9"/>
    </row>
    <row r="398" spans="12:13">
      <c r="L398" s="9"/>
      <c r="M398" s="9"/>
    </row>
    <row r="399" spans="12:13">
      <c r="L399" s="9"/>
      <c r="M399" s="9"/>
    </row>
    <row r="400" spans="12:13">
      <c r="L400" s="9"/>
      <c r="M400" s="9"/>
    </row>
    <row r="401" spans="12:13">
      <c r="L401" s="9"/>
      <c r="M401" s="9"/>
    </row>
    <row r="402" spans="12:13">
      <c r="L402" s="9"/>
      <c r="M402" s="9"/>
    </row>
    <row r="403" spans="12:13">
      <c r="L403" s="9"/>
      <c r="M403" s="9"/>
    </row>
    <row r="404" spans="12:13">
      <c r="L404" s="9"/>
      <c r="M404" s="9"/>
    </row>
    <row r="405" spans="12:13">
      <c r="L405" s="9"/>
      <c r="M405" s="9"/>
    </row>
    <row r="406" spans="12:13">
      <c r="L406" s="9"/>
      <c r="M406" s="9"/>
    </row>
    <row r="407" spans="12:13">
      <c r="L407" s="9"/>
      <c r="M407" s="9"/>
    </row>
    <row r="408" spans="12:13">
      <c r="L408" s="9"/>
      <c r="M408" s="9"/>
    </row>
    <row r="409" spans="12:13">
      <c r="L409" s="9"/>
      <c r="M409" s="9"/>
    </row>
    <row r="410" spans="12:13">
      <c r="L410" s="9"/>
      <c r="M410" s="9"/>
    </row>
    <row r="411" spans="12:13">
      <c r="L411" s="9"/>
      <c r="M411" s="9"/>
    </row>
    <row r="412" spans="12:13">
      <c r="L412" s="9"/>
      <c r="M412" s="9"/>
    </row>
    <row r="413" spans="12:13">
      <c r="L413" s="9"/>
      <c r="M413" s="9"/>
    </row>
    <row r="414" spans="12:13">
      <c r="L414" s="9"/>
      <c r="M414" s="9"/>
    </row>
    <row r="415" spans="12:13">
      <c r="L415" s="9"/>
      <c r="M415" s="9"/>
    </row>
    <row r="416" spans="12:13">
      <c r="L416" s="9"/>
      <c r="M416" s="9"/>
    </row>
    <row r="417" spans="12:13">
      <c r="L417" s="9"/>
      <c r="M417" s="9"/>
    </row>
    <row r="418" spans="12:13">
      <c r="L418" s="9"/>
      <c r="M418" s="9"/>
    </row>
    <row r="419" spans="12:13">
      <c r="L419" s="9"/>
      <c r="M419" s="9"/>
    </row>
    <row r="420" spans="12:13">
      <c r="L420" s="9"/>
      <c r="M420" s="9"/>
    </row>
    <row r="421" spans="12:13">
      <c r="L421" s="9"/>
      <c r="M421" s="9"/>
    </row>
    <row r="422" spans="12:13">
      <c r="L422" s="9"/>
      <c r="M422" s="9"/>
    </row>
    <row r="423" spans="12:13">
      <c r="L423" s="9"/>
      <c r="M423" s="9"/>
    </row>
    <row r="424" spans="12:13">
      <c r="L424" s="9"/>
      <c r="M424" s="9"/>
    </row>
    <row r="425" spans="12:13">
      <c r="L425" s="9"/>
      <c r="M425" s="9"/>
    </row>
    <row r="426" spans="12:13">
      <c r="L426" s="9"/>
      <c r="M426" s="9"/>
    </row>
    <row r="427" spans="12:13">
      <c r="L427" s="9"/>
      <c r="M427" s="9"/>
    </row>
    <row r="428" spans="12:13">
      <c r="L428" s="9"/>
      <c r="M428" s="9"/>
    </row>
    <row r="429" spans="12:13">
      <c r="L429" s="9"/>
      <c r="M429" s="9"/>
    </row>
    <row r="430" spans="12:13">
      <c r="L430" s="9"/>
      <c r="M430" s="9"/>
    </row>
    <row r="431" spans="12:13">
      <c r="L431" s="9"/>
      <c r="M431" s="9"/>
    </row>
    <row r="432" spans="12:13">
      <c r="L432" s="9"/>
      <c r="M432" s="9"/>
    </row>
    <row r="433" spans="12:13">
      <c r="L433" s="9"/>
      <c r="M433" s="9"/>
    </row>
    <row r="434" spans="12:13">
      <c r="L434" s="9"/>
      <c r="M434" s="9"/>
    </row>
    <row r="435" spans="12:13">
      <c r="L435" s="9"/>
      <c r="M435" s="9"/>
    </row>
  </sheetData>
  <mergeCells count="53">
    <mergeCell ref="A1:M1"/>
    <mergeCell ref="A2:A3"/>
    <mergeCell ref="B2:B3"/>
    <mergeCell ref="C2:E2"/>
    <mergeCell ref="F2:H2"/>
    <mergeCell ref="I2:K2"/>
    <mergeCell ref="L2:L3"/>
    <mergeCell ref="M2:M3"/>
    <mergeCell ref="A217:E217"/>
    <mergeCell ref="N2:N3"/>
    <mergeCell ref="A208:E208"/>
    <mergeCell ref="F208:J208"/>
    <mergeCell ref="A209:E209"/>
    <mergeCell ref="A210:J210"/>
    <mergeCell ref="A211:E211"/>
    <mergeCell ref="A212:E212"/>
    <mergeCell ref="A213:E213"/>
    <mergeCell ref="A214:J214"/>
    <mergeCell ref="A215:E215"/>
    <mergeCell ref="A216:E216"/>
    <mergeCell ref="A218:J218"/>
    <mergeCell ref="A219:E219"/>
    <mergeCell ref="A220:E220"/>
    <mergeCell ref="A221:E221"/>
    <mergeCell ref="A222:E222"/>
    <mergeCell ref="O224:T224"/>
    <mergeCell ref="U224:V225"/>
    <mergeCell ref="C225:D225"/>
    <mergeCell ref="E225:F225"/>
    <mergeCell ref="G225:H225"/>
    <mergeCell ref="I225:J225"/>
    <mergeCell ref="K225:L225"/>
    <mergeCell ref="M225:N225"/>
    <mergeCell ref="O225:P225"/>
    <mergeCell ref="Q225:R225"/>
    <mergeCell ref="C224:H224"/>
    <mergeCell ref="I224:N224"/>
    <mergeCell ref="S233:T233"/>
    <mergeCell ref="U233:V233"/>
    <mergeCell ref="A235:B235"/>
    <mergeCell ref="A237:B237"/>
    <mergeCell ref="S225:T225"/>
    <mergeCell ref="A233:B233"/>
    <mergeCell ref="C233:D233"/>
    <mergeCell ref="E233:F233"/>
    <mergeCell ref="G233:H233"/>
    <mergeCell ref="I233:J233"/>
    <mergeCell ref="K233:L233"/>
    <mergeCell ref="M233:N233"/>
    <mergeCell ref="O233:P233"/>
    <mergeCell ref="Q233:R233"/>
    <mergeCell ref="A224:A225"/>
    <mergeCell ref="B224:B225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R223"/>
  <sheetViews>
    <sheetView zoomScale="70" zoomScaleNormal="70" workbookViewId="0">
      <selection activeCell="L12" sqref="L12"/>
    </sheetView>
  </sheetViews>
  <sheetFormatPr defaultColWidth="9" defaultRowHeight="24"/>
  <cols>
    <col min="1" max="1" width="9" style="1"/>
    <col min="2" max="2" width="10" style="1" customWidth="1"/>
    <col min="3" max="3" width="16.83203125" style="1" customWidth="1"/>
    <col min="4" max="4" width="10.58203125" style="1" customWidth="1"/>
    <col min="5" max="5" width="15.58203125" style="1" customWidth="1"/>
    <col min="6" max="6" width="14" style="1" customWidth="1"/>
    <col min="7" max="7" width="15.58203125" style="1" customWidth="1"/>
    <col min="8" max="9" width="12.58203125" style="1" customWidth="1"/>
    <col min="10" max="10" width="17.58203125" style="1" customWidth="1"/>
    <col min="11" max="11" width="16.08203125" style="1" customWidth="1"/>
    <col min="12" max="12" width="16.33203125" style="1" customWidth="1"/>
    <col min="13" max="13" width="9" style="3"/>
    <col min="14" max="14" width="9" style="1"/>
    <col min="15" max="15" width="11.58203125" style="1" customWidth="1"/>
    <col min="16" max="16" width="17.08203125" style="1" customWidth="1"/>
    <col min="17" max="17" width="12.08203125" style="1" customWidth="1"/>
    <col min="18" max="16384" width="9" style="1"/>
  </cols>
  <sheetData>
    <row r="1" spans="1:18" ht="33">
      <c r="A1" s="247" t="s">
        <v>16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18" s="19" customFormat="1" ht="84" customHeight="1">
      <c r="A2" s="86" t="s">
        <v>4</v>
      </c>
      <c r="B2" s="86" t="s">
        <v>5</v>
      </c>
      <c r="C2" s="86" t="s">
        <v>8</v>
      </c>
      <c r="D2" s="86" t="s">
        <v>9</v>
      </c>
      <c r="E2" s="86" t="s">
        <v>75</v>
      </c>
      <c r="F2" s="86" t="s">
        <v>10</v>
      </c>
      <c r="G2" s="86" t="s">
        <v>17</v>
      </c>
      <c r="H2" s="86" t="s">
        <v>18</v>
      </c>
      <c r="I2" s="86" t="s">
        <v>21</v>
      </c>
      <c r="J2" s="86" t="s">
        <v>19</v>
      </c>
      <c r="K2" s="86" t="s">
        <v>20</v>
      </c>
      <c r="L2" s="86" t="s">
        <v>22</v>
      </c>
      <c r="M2" s="18"/>
    </row>
    <row r="3" spans="1:18">
      <c r="A3" s="8">
        <v>6327</v>
      </c>
      <c r="B3" s="8">
        <v>1</v>
      </c>
      <c r="C3" s="5">
        <v>1</v>
      </c>
      <c r="D3" s="5"/>
      <c r="E3" s="5">
        <v>2</v>
      </c>
      <c r="F3" s="5"/>
      <c r="G3" s="5">
        <v>1</v>
      </c>
      <c r="H3" s="5">
        <v>2</v>
      </c>
      <c r="I3" s="5">
        <v>1</v>
      </c>
      <c r="J3" s="5">
        <v>4</v>
      </c>
      <c r="K3" s="5">
        <v>1</v>
      </c>
      <c r="L3" s="5"/>
    </row>
    <row r="4" spans="1:18">
      <c r="A4" s="8">
        <v>6327</v>
      </c>
      <c r="B4" s="8">
        <v>2</v>
      </c>
      <c r="C4" s="5">
        <v>1</v>
      </c>
      <c r="D4" s="5"/>
      <c r="E4" s="5">
        <v>2</v>
      </c>
      <c r="F4" s="5"/>
      <c r="G4" s="5">
        <v>1</v>
      </c>
      <c r="H4" s="5">
        <v>2</v>
      </c>
      <c r="I4" s="5">
        <v>1</v>
      </c>
      <c r="J4" s="5">
        <v>4</v>
      </c>
      <c r="K4" s="5">
        <v>1</v>
      </c>
      <c r="L4" s="5"/>
      <c r="P4" s="103" t="s">
        <v>78</v>
      </c>
      <c r="Q4" s="103">
        <f>COUNTIF(K4:K372,1)</f>
        <v>44</v>
      </c>
      <c r="R4" s="104">
        <f>SUM(Q4*100)/63</f>
        <v>69.841269841269835</v>
      </c>
    </row>
    <row r="5" spans="1:18">
      <c r="A5" s="8">
        <v>6327</v>
      </c>
      <c r="B5" s="8">
        <v>3</v>
      </c>
      <c r="C5" s="5">
        <v>1</v>
      </c>
      <c r="D5" s="5"/>
      <c r="E5" s="5">
        <v>2</v>
      </c>
      <c r="F5" s="5"/>
      <c r="G5" s="5">
        <v>1</v>
      </c>
      <c r="H5" s="5">
        <v>2</v>
      </c>
      <c r="I5" s="5">
        <v>1</v>
      </c>
      <c r="J5" s="5">
        <v>4</v>
      </c>
      <c r="K5" s="5">
        <v>1</v>
      </c>
      <c r="L5" s="5"/>
      <c r="P5" s="105" t="s">
        <v>79</v>
      </c>
      <c r="Q5" s="105">
        <f>COUNTIF(K4:K372,2)</f>
        <v>157</v>
      </c>
      <c r="R5" s="106">
        <f>SUM(Q5*100)/63</f>
        <v>249.20634920634922</v>
      </c>
    </row>
    <row r="6" spans="1:18">
      <c r="A6" s="8">
        <v>6327</v>
      </c>
      <c r="B6" s="8">
        <v>4</v>
      </c>
      <c r="C6" s="5">
        <v>1</v>
      </c>
      <c r="D6" s="5"/>
      <c r="E6" s="5">
        <v>1</v>
      </c>
      <c r="F6" s="5"/>
      <c r="G6" s="5">
        <v>2</v>
      </c>
      <c r="H6" s="5">
        <v>2</v>
      </c>
      <c r="I6" s="5">
        <v>1</v>
      </c>
      <c r="J6" s="5">
        <v>4</v>
      </c>
      <c r="K6" s="5">
        <v>1</v>
      </c>
      <c r="L6" s="5"/>
      <c r="P6" s="107" t="s">
        <v>80</v>
      </c>
      <c r="Q6" s="107">
        <f>COUNTIF(K4:K372,3)</f>
        <v>0</v>
      </c>
      <c r="R6" s="108">
        <f>SUM(Q6*100)/63</f>
        <v>0</v>
      </c>
    </row>
    <row r="7" spans="1:18">
      <c r="A7" s="8">
        <v>6327</v>
      </c>
      <c r="B7" s="8">
        <v>5</v>
      </c>
      <c r="C7" s="5">
        <v>1</v>
      </c>
      <c r="D7" s="5"/>
      <c r="E7" s="5">
        <v>1</v>
      </c>
      <c r="F7" s="5"/>
      <c r="G7" s="5">
        <v>2</v>
      </c>
      <c r="H7" s="5">
        <v>2</v>
      </c>
      <c r="I7" s="5">
        <v>1</v>
      </c>
      <c r="J7" s="5">
        <v>4</v>
      </c>
      <c r="K7" s="5">
        <v>1</v>
      </c>
      <c r="L7" s="5"/>
      <c r="P7" s="109" t="s">
        <v>81</v>
      </c>
      <c r="Q7" s="109">
        <f>COUNTIF(K4:K372,4)</f>
        <v>0</v>
      </c>
      <c r="R7" s="110">
        <f>SUM(Q7*100)/63</f>
        <v>0</v>
      </c>
    </row>
    <row r="8" spans="1:18">
      <c r="A8" s="8">
        <v>6327</v>
      </c>
      <c r="B8" s="8">
        <v>6</v>
      </c>
      <c r="C8" s="5">
        <v>1</v>
      </c>
      <c r="D8" s="5"/>
      <c r="E8" s="5">
        <v>1</v>
      </c>
      <c r="F8" s="5"/>
      <c r="G8" s="5">
        <v>2</v>
      </c>
      <c r="H8" s="5">
        <v>2</v>
      </c>
      <c r="I8" s="5">
        <v>1</v>
      </c>
      <c r="J8" s="5">
        <v>4</v>
      </c>
      <c r="K8" s="5">
        <v>1</v>
      </c>
      <c r="L8" s="5"/>
    </row>
    <row r="9" spans="1:18">
      <c r="A9" s="8">
        <v>6327</v>
      </c>
      <c r="B9" s="8">
        <v>7</v>
      </c>
      <c r="C9" s="5">
        <v>1</v>
      </c>
      <c r="D9" s="5"/>
      <c r="E9" s="5">
        <v>1</v>
      </c>
      <c r="F9" s="5"/>
      <c r="G9" s="5">
        <v>2</v>
      </c>
      <c r="H9" s="5">
        <v>2</v>
      </c>
      <c r="I9" s="5">
        <v>1</v>
      </c>
      <c r="J9" s="5">
        <v>4</v>
      </c>
      <c r="K9" s="5">
        <v>1</v>
      </c>
      <c r="L9" s="5"/>
    </row>
    <row r="10" spans="1:18">
      <c r="A10" s="8">
        <v>6327</v>
      </c>
      <c r="B10" s="8">
        <v>8</v>
      </c>
      <c r="C10" s="5">
        <v>1</v>
      </c>
      <c r="D10" s="5"/>
      <c r="E10" s="5">
        <v>1</v>
      </c>
      <c r="F10" s="5"/>
      <c r="G10" s="5">
        <v>1</v>
      </c>
      <c r="H10" s="5">
        <v>2</v>
      </c>
      <c r="I10" s="5">
        <v>1</v>
      </c>
      <c r="J10" s="5">
        <v>4</v>
      </c>
      <c r="K10" s="5">
        <v>1</v>
      </c>
      <c r="L10" s="5"/>
    </row>
    <row r="11" spans="1:18">
      <c r="A11" s="8">
        <v>6327</v>
      </c>
      <c r="B11" s="8">
        <v>9</v>
      </c>
      <c r="C11" s="5">
        <v>1</v>
      </c>
      <c r="D11" s="5"/>
      <c r="E11" s="5">
        <v>1</v>
      </c>
      <c r="F11" s="5"/>
      <c r="G11" s="5">
        <v>1</v>
      </c>
      <c r="H11" s="5">
        <v>2</v>
      </c>
      <c r="I11" s="5">
        <v>1</v>
      </c>
      <c r="J11" s="5">
        <v>4</v>
      </c>
      <c r="K11" s="5">
        <v>1</v>
      </c>
      <c r="L11" s="5"/>
    </row>
    <row r="12" spans="1:18">
      <c r="A12" s="8">
        <v>6327</v>
      </c>
      <c r="B12" s="8">
        <v>10</v>
      </c>
      <c r="C12" s="5">
        <v>1</v>
      </c>
      <c r="D12" s="5"/>
      <c r="E12" s="5">
        <v>1</v>
      </c>
      <c r="F12" s="5"/>
      <c r="G12" s="5">
        <v>2</v>
      </c>
      <c r="H12" s="5">
        <v>2</v>
      </c>
      <c r="I12" s="5">
        <v>1</v>
      </c>
      <c r="J12" s="5">
        <v>4</v>
      </c>
      <c r="K12" s="5">
        <v>1</v>
      </c>
      <c r="L12" s="5"/>
    </row>
    <row r="13" spans="1:18">
      <c r="A13" s="8">
        <v>6327</v>
      </c>
      <c r="B13" s="8">
        <v>11</v>
      </c>
      <c r="C13" s="5">
        <v>1</v>
      </c>
      <c r="D13" s="5"/>
      <c r="E13" s="5">
        <v>1</v>
      </c>
      <c r="F13" s="5"/>
      <c r="G13" s="5">
        <v>2</v>
      </c>
      <c r="H13" s="5">
        <v>2</v>
      </c>
      <c r="I13" s="5">
        <v>1</v>
      </c>
      <c r="J13" s="5">
        <v>4</v>
      </c>
      <c r="K13" s="5">
        <v>1</v>
      </c>
      <c r="L13" s="5"/>
    </row>
    <row r="14" spans="1:18">
      <c r="A14" s="8">
        <v>6327</v>
      </c>
      <c r="B14" s="8">
        <v>12</v>
      </c>
      <c r="C14" s="5">
        <v>1</v>
      </c>
      <c r="D14" s="5"/>
      <c r="E14" s="5">
        <v>1</v>
      </c>
      <c r="F14" s="5"/>
      <c r="G14" s="5">
        <v>2</v>
      </c>
      <c r="H14" s="5">
        <v>2</v>
      </c>
      <c r="I14" s="5">
        <v>1</v>
      </c>
      <c r="J14" s="5">
        <v>4</v>
      </c>
      <c r="K14" s="5">
        <v>1</v>
      </c>
      <c r="L14" s="5"/>
    </row>
    <row r="15" spans="1:18">
      <c r="A15" s="8">
        <v>6327</v>
      </c>
      <c r="B15" s="8">
        <v>13</v>
      </c>
      <c r="C15" s="5">
        <v>1</v>
      </c>
      <c r="D15" s="5"/>
      <c r="E15" s="5">
        <v>1</v>
      </c>
      <c r="F15" s="5"/>
      <c r="G15" s="5">
        <v>2</v>
      </c>
      <c r="H15" s="5">
        <v>2</v>
      </c>
      <c r="I15" s="5">
        <v>1</v>
      </c>
      <c r="J15" s="5">
        <v>4</v>
      </c>
      <c r="K15" s="5">
        <v>1</v>
      </c>
      <c r="L15" s="5"/>
    </row>
    <row r="16" spans="1:18">
      <c r="A16" s="8">
        <v>6327</v>
      </c>
      <c r="B16" s="8">
        <v>14</v>
      </c>
      <c r="C16" s="5">
        <v>1</v>
      </c>
      <c r="D16" s="5"/>
      <c r="E16" s="5">
        <v>1</v>
      </c>
      <c r="F16" s="5"/>
      <c r="G16" s="5">
        <v>1</v>
      </c>
      <c r="H16" s="5">
        <v>2</v>
      </c>
      <c r="I16" s="5">
        <v>1</v>
      </c>
      <c r="J16" s="5">
        <v>4</v>
      </c>
      <c r="K16" s="5">
        <v>1</v>
      </c>
      <c r="L16" s="5"/>
    </row>
    <row r="17" spans="1:12">
      <c r="A17" s="8">
        <v>6327</v>
      </c>
      <c r="B17" s="8">
        <v>15</v>
      </c>
      <c r="C17" s="5">
        <v>1</v>
      </c>
      <c r="D17" s="5"/>
      <c r="E17" s="5">
        <v>1</v>
      </c>
      <c r="F17" s="5"/>
      <c r="G17" s="5">
        <v>2</v>
      </c>
      <c r="H17" s="5">
        <v>2</v>
      </c>
      <c r="I17" s="5">
        <v>1</v>
      </c>
      <c r="J17" s="5">
        <v>4</v>
      </c>
      <c r="K17" s="5">
        <v>1</v>
      </c>
      <c r="L17" s="5"/>
    </row>
    <row r="18" spans="1:12">
      <c r="A18" s="8">
        <v>6327</v>
      </c>
      <c r="B18" s="8">
        <v>16</v>
      </c>
      <c r="C18" s="5">
        <v>1</v>
      </c>
      <c r="D18" s="5"/>
      <c r="E18" s="5">
        <v>1</v>
      </c>
      <c r="F18" s="5"/>
      <c r="G18" s="5">
        <v>1</v>
      </c>
      <c r="H18" s="5">
        <v>2</v>
      </c>
      <c r="I18" s="5">
        <v>1</v>
      </c>
      <c r="J18" s="5">
        <v>4</v>
      </c>
      <c r="K18" s="5">
        <v>1</v>
      </c>
      <c r="L18" s="5"/>
    </row>
    <row r="19" spans="1:12">
      <c r="A19" s="8">
        <v>6327</v>
      </c>
      <c r="B19" s="8">
        <v>17</v>
      </c>
      <c r="C19" s="5">
        <v>1</v>
      </c>
      <c r="D19" s="5"/>
      <c r="E19" s="5">
        <v>1</v>
      </c>
      <c r="F19" s="5"/>
      <c r="G19" s="5">
        <v>2</v>
      </c>
      <c r="H19" s="5">
        <v>2</v>
      </c>
      <c r="I19" s="5">
        <v>1</v>
      </c>
      <c r="J19" s="5">
        <v>4</v>
      </c>
      <c r="K19" s="5">
        <v>1</v>
      </c>
      <c r="L19" s="5"/>
    </row>
    <row r="20" spans="1:12">
      <c r="A20" s="8">
        <v>6327</v>
      </c>
      <c r="B20" s="8">
        <v>18</v>
      </c>
      <c r="C20" s="5">
        <v>1</v>
      </c>
      <c r="D20" s="5"/>
      <c r="E20" s="5">
        <v>1</v>
      </c>
      <c r="F20" s="5"/>
      <c r="G20" s="5">
        <v>1</v>
      </c>
      <c r="H20" s="5">
        <v>2</v>
      </c>
      <c r="I20" s="5">
        <v>1</v>
      </c>
      <c r="J20" s="5">
        <v>4</v>
      </c>
      <c r="K20" s="5">
        <v>1</v>
      </c>
      <c r="L20" s="5"/>
    </row>
    <row r="21" spans="1:12">
      <c r="A21" s="8">
        <v>6327</v>
      </c>
      <c r="B21" s="8">
        <v>19</v>
      </c>
      <c r="C21" s="5">
        <v>1</v>
      </c>
      <c r="D21" s="5"/>
      <c r="E21" s="5">
        <v>1</v>
      </c>
      <c r="F21" s="5"/>
      <c r="G21" s="5">
        <v>2</v>
      </c>
      <c r="H21" s="5">
        <v>2</v>
      </c>
      <c r="I21" s="5">
        <v>1</v>
      </c>
      <c r="J21" s="5">
        <v>4</v>
      </c>
      <c r="K21" s="5">
        <v>1</v>
      </c>
      <c r="L21" s="5"/>
    </row>
    <row r="22" spans="1:12">
      <c r="A22" s="8">
        <v>6327</v>
      </c>
      <c r="B22" s="8">
        <v>20</v>
      </c>
      <c r="C22" s="5">
        <v>1</v>
      </c>
      <c r="D22" s="5"/>
      <c r="E22" s="5">
        <v>1</v>
      </c>
      <c r="F22" s="5"/>
      <c r="G22" s="5">
        <v>2</v>
      </c>
      <c r="H22" s="5">
        <v>2</v>
      </c>
      <c r="I22" s="5">
        <v>1</v>
      </c>
      <c r="J22" s="5">
        <v>4</v>
      </c>
      <c r="K22" s="5">
        <v>1</v>
      </c>
      <c r="L22" s="5"/>
    </row>
    <row r="23" spans="1:12">
      <c r="A23" s="8">
        <v>6327</v>
      </c>
      <c r="B23" s="8">
        <v>21</v>
      </c>
      <c r="C23" s="5">
        <v>1</v>
      </c>
      <c r="D23" s="5"/>
      <c r="E23" s="5">
        <v>1</v>
      </c>
      <c r="F23" s="5"/>
      <c r="G23" s="5">
        <v>2</v>
      </c>
      <c r="H23" s="5">
        <v>2</v>
      </c>
      <c r="I23" s="5">
        <v>1</v>
      </c>
      <c r="J23" s="5">
        <v>4</v>
      </c>
      <c r="K23" s="5">
        <v>1</v>
      </c>
      <c r="L23" s="5"/>
    </row>
    <row r="24" spans="1:12">
      <c r="A24" s="8">
        <v>6327</v>
      </c>
      <c r="B24" s="8">
        <v>22</v>
      </c>
      <c r="C24" s="5">
        <v>1</v>
      </c>
      <c r="D24" s="5"/>
      <c r="E24" s="5">
        <v>1</v>
      </c>
      <c r="F24" s="5"/>
      <c r="G24" s="5">
        <v>2</v>
      </c>
      <c r="H24" s="5">
        <v>2</v>
      </c>
      <c r="I24" s="5">
        <v>1</v>
      </c>
      <c r="J24" s="5">
        <v>4</v>
      </c>
      <c r="K24" s="5">
        <v>1</v>
      </c>
      <c r="L24" s="5"/>
    </row>
    <row r="25" spans="1:12">
      <c r="A25" s="8">
        <v>6327</v>
      </c>
      <c r="B25" s="8">
        <v>23</v>
      </c>
      <c r="C25" s="5">
        <v>1</v>
      </c>
      <c r="D25" s="5"/>
      <c r="E25" s="5">
        <v>1</v>
      </c>
      <c r="F25" s="5"/>
      <c r="G25" s="5">
        <v>1</v>
      </c>
      <c r="H25" s="5">
        <v>2</v>
      </c>
      <c r="I25" s="5">
        <v>1</v>
      </c>
      <c r="J25" s="5">
        <v>4</v>
      </c>
      <c r="K25" s="5">
        <v>1</v>
      </c>
      <c r="L25" s="5"/>
    </row>
    <row r="26" spans="1:12">
      <c r="A26" s="8">
        <v>6327</v>
      </c>
      <c r="B26" s="8">
        <v>24</v>
      </c>
      <c r="C26" s="5">
        <v>1</v>
      </c>
      <c r="D26" s="5"/>
      <c r="E26" s="5">
        <v>1</v>
      </c>
      <c r="F26" s="5"/>
      <c r="G26" s="5">
        <v>2</v>
      </c>
      <c r="H26" s="5">
        <v>2</v>
      </c>
      <c r="I26" s="5">
        <v>1</v>
      </c>
      <c r="J26" s="5">
        <v>4</v>
      </c>
      <c r="K26" s="5">
        <v>1</v>
      </c>
      <c r="L26" s="5"/>
    </row>
    <row r="27" spans="1:12">
      <c r="A27" s="8">
        <v>6327</v>
      </c>
      <c r="B27" s="8">
        <v>25</v>
      </c>
      <c r="C27" s="5">
        <v>1</v>
      </c>
      <c r="D27" s="5"/>
      <c r="E27" s="5">
        <v>1</v>
      </c>
      <c r="F27" s="5"/>
      <c r="G27" s="5">
        <v>2</v>
      </c>
      <c r="H27" s="5">
        <v>2</v>
      </c>
      <c r="I27" s="5">
        <v>1</v>
      </c>
      <c r="J27" s="5">
        <v>4</v>
      </c>
      <c r="K27" s="5">
        <v>1</v>
      </c>
      <c r="L27" s="5"/>
    </row>
    <row r="28" spans="1:12">
      <c r="A28" s="8">
        <v>6327</v>
      </c>
      <c r="B28" s="8">
        <v>26</v>
      </c>
      <c r="C28" s="5">
        <v>1</v>
      </c>
      <c r="D28" s="5"/>
      <c r="E28" s="5">
        <v>1</v>
      </c>
      <c r="F28" s="5"/>
      <c r="G28" s="5">
        <v>1</v>
      </c>
      <c r="H28" s="5">
        <v>2</v>
      </c>
      <c r="I28" s="5">
        <v>1</v>
      </c>
      <c r="J28" s="5">
        <v>4</v>
      </c>
      <c r="K28" s="5">
        <v>1</v>
      </c>
      <c r="L28" s="5"/>
    </row>
    <row r="29" spans="1:12">
      <c r="A29" s="8">
        <v>6327</v>
      </c>
      <c r="B29" s="8">
        <v>27</v>
      </c>
      <c r="C29" s="5">
        <v>1</v>
      </c>
      <c r="D29" s="5"/>
      <c r="E29" s="5">
        <v>1</v>
      </c>
      <c r="F29" s="5"/>
      <c r="G29" s="5">
        <v>1</v>
      </c>
      <c r="H29" s="5">
        <v>2</v>
      </c>
      <c r="I29" s="5">
        <v>1</v>
      </c>
      <c r="J29" s="5">
        <v>4</v>
      </c>
      <c r="K29" s="5">
        <v>1</v>
      </c>
      <c r="L29" s="5"/>
    </row>
    <row r="30" spans="1:12">
      <c r="A30" s="8">
        <v>6327</v>
      </c>
      <c r="B30" s="8">
        <v>28</v>
      </c>
      <c r="C30" s="5">
        <v>1</v>
      </c>
      <c r="D30" s="5"/>
      <c r="E30" s="5">
        <v>1</v>
      </c>
      <c r="F30" s="5"/>
      <c r="G30" s="5">
        <v>1</v>
      </c>
      <c r="H30" s="5">
        <v>2</v>
      </c>
      <c r="I30" s="5">
        <v>1</v>
      </c>
      <c r="J30" s="5">
        <v>4</v>
      </c>
      <c r="K30" s="5">
        <v>1</v>
      </c>
      <c r="L30" s="5"/>
    </row>
    <row r="31" spans="1:12">
      <c r="A31" s="8">
        <v>6327</v>
      </c>
      <c r="B31" s="8">
        <v>29</v>
      </c>
      <c r="C31" s="5">
        <v>1</v>
      </c>
      <c r="D31" s="5"/>
      <c r="E31" s="5">
        <v>1</v>
      </c>
      <c r="F31" s="5"/>
      <c r="G31" s="5">
        <v>2</v>
      </c>
      <c r="H31" s="5">
        <v>2</v>
      </c>
      <c r="I31" s="5">
        <v>1</v>
      </c>
      <c r="J31" s="5">
        <v>4</v>
      </c>
      <c r="K31" s="5">
        <v>1</v>
      </c>
      <c r="L31" s="5"/>
    </row>
    <row r="32" spans="1:12">
      <c r="A32" s="8">
        <v>6327</v>
      </c>
      <c r="B32" s="8">
        <v>30</v>
      </c>
      <c r="C32" s="5">
        <v>1</v>
      </c>
      <c r="D32" s="5"/>
      <c r="E32" s="5">
        <v>1</v>
      </c>
      <c r="F32" s="5"/>
      <c r="G32" s="5">
        <v>1</v>
      </c>
      <c r="H32" s="5">
        <v>2</v>
      </c>
      <c r="I32" s="5">
        <v>1</v>
      </c>
      <c r="J32" s="5">
        <v>4</v>
      </c>
      <c r="K32" s="5">
        <v>1</v>
      </c>
      <c r="L32" s="5"/>
    </row>
    <row r="33" spans="1:12">
      <c r="A33" s="8">
        <v>6327</v>
      </c>
      <c r="B33" s="8">
        <v>31</v>
      </c>
      <c r="C33" s="5">
        <v>1</v>
      </c>
      <c r="D33" s="5"/>
      <c r="E33" s="5">
        <v>1</v>
      </c>
      <c r="F33" s="5"/>
      <c r="G33" s="5">
        <v>1</v>
      </c>
      <c r="H33" s="5">
        <v>2</v>
      </c>
      <c r="I33" s="5">
        <v>1</v>
      </c>
      <c r="J33" s="5">
        <v>4</v>
      </c>
      <c r="K33" s="5">
        <v>1</v>
      </c>
      <c r="L33" s="5"/>
    </row>
    <row r="34" spans="1:12">
      <c r="A34" s="8">
        <v>6327</v>
      </c>
      <c r="B34" s="8">
        <v>32</v>
      </c>
      <c r="C34" s="5">
        <v>1</v>
      </c>
      <c r="D34" s="5"/>
      <c r="E34" s="5">
        <v>1</v>
      </c>
      <c r="F34" s="5"/>
      <c r="G34" s="5">
        <v>1</v>
      </c>
      <c r="H34" s="5">
        <v>2</v>
      </c>
      <c r="I34" s="5">
        <v>1</v>
      </c>
      <c r="J34" s="5">
        <v>4</v>
      </c>
      <c r="K34" s="5">
        <v>1</v>
      </c>
      <c r="L34" s="5"/>
    </row>
    <row r="35" spans="1:12">
      <c r="A35" s="8">
        <v>6327</v>
      </c>
      <c r="B35" s="8">
        <v>33</v>
      </c>
      <c r="C35" s="5">
        <v>1</v>
      </c>
      <c r="D35" s="5"/>
      <c r="E35" s="5">
        <v>1</v>
      </c>
      <c r="F35" s="5"/>
      <c r="G35" s="5">
        <v>1</v>
      </c>
      <c r="H35" s="5">
        <v>2</v>
      </c>
      <c r="I35" s="5">
        <v>1</v>
      </c>
      <c r="J35" s="5">
        <v>4</v>
      </c>
      <c r="K35" s="5">
        <v>1</v>
      </c>
      <c r="L35" s="5"/>
    </row>
    <row r="36" spans="1:12">
      <c r="A36" s="8">
        <v>6327</v>
      </c>
      <c r="B36" s="8">
        <v>34</v>
      </c>
      <c r="C36" s="5">
        <v>1</v>
      </c>
      <c r="D36" s="5"/>
      <c r="E36" s="5">
        <v>1</v>
      </c>
      <c r="F36" s="5"/>
      <c r="G36" s="5">
        <v>2</v>
      </c>
      <c r="H36" s="5">
        <v>2</v>
      </c>
      <c r="I36" s="5">
        <v>1</v>
      </c>
      <c r="J36" s="5">
        <v>4</v>
      </c>
      <c r="K36" s="5">
        <v>1</v>
      </c>
      <c r="L36" s="5"/>
    </row>
    <row r="37" spans="1:12">
      <c r="A37" s="8">
        <v>6327</v>
      </c>
      <c r="B37" s="8">
        <v>35</v>
      </c>
      <c r="C37" s="5">
        <v>1</v>
      </c>
      <c r="D37" s="5"/>
      <c r="E37" s="5">
        <v>1</v>
      </c>
      <c r="F37" s="5"/>
      <c r="G37" s="5">
        <v>2</v>
      </c>
      <c r="H37" s="5">
        <v>2</v>
      </c>
      <c r="I37" s="5">
        <v>1</v>
      </c>
      <c r="J37" s="5">
        <v>4</v>
      </c>
      <c r="K37" s="5">
        <v>1</v>
      </c>
      <c r="L37" s="5"/>
    </row>
    <row r="38" spans="1:12">
      <c r="A38" s="8">
        <v>6327</v>
      </c>
      <c r="B38" s="8">
        <v>36</v>
      </c>
      <c r="C38" s="5">
        <v>1</v>
      </c>
      <c r="D38" s="5"/>
      <c r="E38" s="5">
        <v>1</v>
      </c>
      <c r="F38" s="5"/>
      <c r="G38" s="5">
        <v>2</v>
      </c>
      <c r="H38" s="5">
        <v>2</v>
      </c>
      <c r="I38" s="5">
        <v>1</v>
      </c>
      <c r="J38" s="5">
        <v>4</v>
      </c>
      <c r="K38" s="5">
        <v>1</v>
      </c>
      <c r="L38" s="5"/>
    </row>
    <row r="39" spans="1:12">
      <c r="A39" s="8">
        <v>6327</v>
      </c>
      <c r="B39" s="8">
        <v>37</v>
      </c>
      <c r="C39" s="5">
        <v>1</v>
      </c>
      <c r="D39" s="5"/>
      <c r="E39" s="5">
        <v>1</v>
      </c>
      <c r="F39" s="5"/>
      <c r="G39" s="5">
        <v>1</v>
      </c>
      <c r="H39" s="5">
        <v>2</v>
      </c>
      <c r="I39" s="5">
        <v>1</v>
      </c>
      <c r="J39" s="5">
        <v>4</v>
      </c>
      <c r="K39" s="5">
        <v>1</v>
      </c>
      <c r="L39" s="5"/>
    </row>
    <row r="40" spans="1:12">
      <c r="A40" s="8">
        <v>6327</v>
      </c>
      <c r="B40" s="8">
        <v>38</v>
      </c>
      <c r="C40" s="5">
        <v>1</v>
      </c>
      <c r="D40" s="5"/>
      <c r="E40" s="5">
        <v>1</v>
      </c>
      <c r="F40" s="5"/>
      <c r="G40" s="5">
        <v>2</v>
      </c>
      <c r="H40" s="5">
        <v>2</v>
      </c>
      <c r="I40" s="5">
        <v>1</v>
      </c>
      <c r="J40" s="5">
        <v>4</v>
      </c>
      <c r="K40" s="5">
        <v>1</v>
      </c>
      <c r="L40" s="5"/>
    </row>
    <row r="41" spans="1:12">
      <c r="A41" s="8">
        <v>6327</v>
      </c>
      <c r="B41" s="8">
        <v>39</v>
      </c>
      <c r="C41" s="5">
        <v>1</v>
      </c>
      <c r="D41" s="5"/>
      <c r="E41" s="5">
        <v>1</v>
      </c>
      <c r="F41" s="5"/>
      <c r="G41" s="5">
        <v>1</v>
      </c>
      <c r="H41" s="5">
        <v>2</v>
      </c>
      <c r="I41" s="5">
        <v>1</v>
      </c>
      <c r="J41" s="5">
        <v>4</v>
      </c>
      <c r="K41" s="5">
        <v>1</v>
      </c>
      <c r="L41" s="5"/>
    </row>
    <row r="42" spans="1:12">
      <c r="A42" s="8">
        <v>6327</v>
      </c>
      <c r="B42" s="8">
        <v>40</v>
      </c>
      <c r="C42" s="5">
        <v>1</v>
      </c>
      <c r="D42" s="5"/>
      <c r="E42" s="5">
        <v>1</v>
      </c>
      <c r="F42" s="5"/>
      <c r="G42" s="5">
        <v>2</v>
      </c>
      <c r="H42" s="5">
        <v>2</v>
      </c>
      <c r="I42" s="5">
        <v>1</v>
      </c>
      <c r="J42" s="5">
        <v>4</v>
      </c>
      <c r="K42" s="5">
        <v>1</v>
      </c>
      <c r="L42" s="5"/>
    </row>
    <row r="43" spans="1:12">
      <c r="A43" s="8">
        <v>6327</v>
      </c>
      <c r="B43" s="8">
        <v>41</v>
      </c>
      <c r="C43" s="5">
        <v>1</v>
      </c>
      <c r="D43" s="5"/>
      <c r="E43" s="5">
        <v>1</v>
      </c>
      <c r="F43" s="5"/>
      <c r="G43" s="5">
        <v>1</v>
      </c>
      <c r="H43" s="5">
        <v>2</v>
      </c>
      <c r="I43" s="5">
        <v>1</v>
      </c>
      <c r="J43" s="5">
        <v>4</v>
      </c>
      <c r="K43" s="5">
        <v>1</v>
      </c>
      <c r="L43" s="5"/>
    </row>
    <row r="44" spans="1:12">
      <c r="A44" s="8">
        <v>6327</v>
      </c>
      <c r="B44" s="8">
        <v>42</v>
      </c>
      <c r="C44" s="5">
        <v>1</v>
      </c>
      <c r="D44" s="5"/>
      <c r="E44" s="5">
        <v>1</v>
      </c>
      <c r="F44" s="5"/>
      <c r="G44" s="5">
        <v>2</v>
      </c>
      <c r="H44" s="5">
        <v>2</v>
      </c>
      <c r="I44" s="5">
        <v>1</v>
      </c>
      <c r="J44" s="5">
        <v>4</v>
      </c>
      <c r="K44" s="5">
        <v>1</v>
      </c>
      <c r="L44" s="5"/>
    </row>
    <row r="45" spans="1:12">
      <c r="A45" s="8">
        <v>6327</v>
      </c>
      <c r="B45" s="8">
        <v>43</v>
      </c>
      <c r="C45" s="5">
        <v>1</v>
      </c>
      <c r="D45" s="5"/>
      <c r="E45" s="5">
        <v>1</v>
      </c>
      <c r="F45" s="5"/>
      <c r="G45" s="5">
        <v>2</v>
      </c>
      <c r="H45" s="5">
        <v>2</v>
      </c>
      <c r="I45" s="5">
        <v>1</v>
      </c>
      <c r="J45" s="5">
        <v>4</v>
      </c>
      <c r="K45" s="5">
        <v>1</v>
      </c>
      <c r="L45" s="5"/>
    </row>
    <row r="46" spans="1:12">
      <c r="A46" s="8">
        <v>6327</v>
      </c>
      <c r="B46" s="8">
        <v>44</v>
      </c>
      <c r="C46" s="5">
        <v>1</v>
      </c>
      <c r="D46" s="5"/>
      <c r="E46" s="5">
        <v>1</v>
      </c>
      <c r="F46" s="5"/>
      <c r="G46" s="5">
        <v>1</v>
      </c>
      <c r="H46" s="5">
        <v>2</v>
      </c>
      <c r="I46" s="5">
        <v>1</v>
      </c>
      <c r="J46" s="5">
        <v>4</v>
      </c>
      <c r="K46" s="5">
        <v>1</v>
      </c>
      <c r="L46" s="5"/>
    </row>
    <row r="47" spans="1:12">
      <c r="A47" s="8">
        <v>6327</v>
      </c>
      <c r="B47" s="8">
        <v>45</v>
      </c>
      <c r="C47" s="5">
        <v>1</v>
      </c>
      <c r="D47" s="5"/>
      <c r="E47" s="5">
        <v>1</v>
      </c>
      <c r="F47" s="5"/>
      <c r="G47" s="5">
        <v>2</v>
      </c>
      <c r="H47" s="5">
        <v>2</v>
      </c>
      <c r="I47" s="5">
        <v>1</v>
      </c>
      <c r="J47" s="5">
        <v>4</v>
      </c>
      <c r="K47" s="5">
        <v>1</v>
      </c>
      <c r="L47" s="5"/>
    </row>
    <row r="48" spans="1:12">
      <c r="A48" s="8">
        <v>6327</v>
      </c>
      <c r="B48" s="8">
        <v>46</v>
      </c>
      <c r="C48" s="5">
        <v>1</v>
      </c>
      <c r="D48" s="5"/>
      <c r="E48" s="5">
        <v>1</v>
      </c>
      <c r="F48" s="5"/>
      <c r="G48" s="5">
        <v>2</v>
      </c>
      <c r="H48" s="5">
        <v>2</v>
      </c>
      <c r="I48" s="5">
        <v>1</v>
      </c>
      <c r="J48" s="5">
        <v>2</v>
      </c>
      <c r="K48" s="5">
        <v>2</v>
      </c>
      <c r="L48" s="5"/>
    </row>
    <row r="49" spans="1:12">
      <c r="A49" s="8">
        <v>6327</v>
      </c>
      <c r="B49" s="8">
        <v>47</v>
      </c>
      <c r="C49" s="5">
        <v>1</v>
      </c>
      <c r="D49" s="5"/>
      <c r="E49" s="5">
        <v>1</v>
      </c>
      <c r="F49" s="5"/>
      <c r="G49" s="5">
        <v>1</v>
      </c>
      <c r="H49" s="5">
        <v>2</v>
      </c>
      <c r="I49" s="5">
        <v>1</v>
      </c>
      <c r="J49" s="5">
        <v>2</v>
      </c>
      <c r="K49" s="5">
        <v>2</v>
      </c>
      <c r="L49" s="5"/>
    </row>
    <row r="50" spans="1:12">
      <c r="A50" s="8">
        <v>6327</v>
      </c>
      <c r="B50" s="8">
        <v>48</v>
      </c>
      <c r="C50" s="5">
        <v>1</v>
      </c>
      <c r="D50" s="5"/>
      <c r="E50" s="5">
        <v>1</v>
      </c>
      <c r="F50" s="5"/>
      <c r="G50" s="5">
        <v>1</v>
      </c>
      <c r="H50" s="5">
        <v>2</v>
      </c>
      <c r="I50" s="5">
        <v>1</v>
      </c>
      <c r="J50" s="5">
        <v>2</v>
      </c>
      <c r="K50" s="5">
        <v>2</v>
      </c>
      <c r="L50" s="5"/>
    </row>
    <row r="51" spans="1:12">
      <c r="A51" s="8">
        <v>6327</v>
      </c>
      <c r="B51" s="8">
        <v>49</v>
      </c>
      <c r="C51" s="5">
        <v>1</v>
      </c>
      <c r="D51" s="5"/>
      <c r="E51" s="5">
        <v>1</v>
      </c>
      <c r="F51" s="5"/>
      <c r="G51" s="5">
        <v>2</v>
      </c>
      <c r="H51" s="5">
        <v>2</v>
      </c>
      <c r="I51" s="5">
        <v>1</v>
      </c>
      <c r="J51" s="5">
        <v>2</v>
      </c>
      <c r="K51" s="5">
        <v>2</v>
      </c>
      <c r="L51" s="5"/>
    </row>
    <row r="52" spans="1:12">
      <c r="A52" s="8">
        <v>6327</v>
      </c>
      <c r="B52" s="8">
        <v>50</v>
      </c>
      <c r="C52" s="5">
        <v>1</v>
      </c>
      <c r="D52" s="5"/>
      <c r="E52" s="5">
        <v>1</v>
      </c>
      <c r="F52" s="5"/>
      <c r="G52" s="5">
        <v>2</v>
      </c>
      <c r="H52" s="5">
        <v>2</v>
      </c>
      <c r="I52" s="5">
        <v>1</v>
      </c>
      <c r="J52" s="5">
        <v>1</v>
      </c>
      <c r="K52" s="5">
        <v>2</v>
      </c>
      <c r="L52" s="5"/>
    </row>
    <row r="53" spans="1:12">
      <c r="A53" s="8">
        <v>6327</v>
      </c>
      <c r="B53" s="8">
        <v>51</v>
      </c>
      <c r="C53" s="5">
        <v>1</v>
      </c>
      <c r="D53" s="5"/>
      <c r="E53" s="5">
        <v>1</v>
      </c>
      <c r="F53" s="5"/>
      <c r="G53" s="5">
        <v>2</v>
      </c>
      <c r="H53" s="5">
        <v>2</v>
      </c>
      <c r="I53" s="5">
        <v>1</v>
      </c>
      <c r="J53" s="5">
        <v>1</v>
      </c>
      <c r="K53" s="5">
        <v>2</v>
      </c>
      <c r="L53" s="5"/>
    </row>
    <row r="54" spans="1:12">
      <c r="A54" s="8">
        <v>6327</v>
      </c>
      <c r="B54" s="8">
        <v>52</v>
      </c>
      <c r="C54" s="5">
        <v>1</v>
      </c>
      <c r="D54" s="5"/>
      <c r="E54" s="5">
        <v>1</v>
      </c>
      <c r="F54" s="5"/>
      <c r="G54" s="5">
        <v>1</v>
      </c>
      <c r="H54" s="5">
        <v>2</v>
      </c>
      <c r="I54" s="5">
        <v>1</v>
      </c>
      <c r="J54" s="5">
        <v>1</v>
      </c>
      <c r="K54" s="5">
        <v>2</v>
      </c>
      <c r="L54" s="5"/>
    </row>
    <row r="55" spans="1:12">
      <c r="A55" s="8">
        <v>6327</v>
      </c>
      <c r="B55" s="8">
        <v>53</v>
      </c>
      <c r="C55" s="5">
        <v>1</v>
      </c>
      <c r="D55" s="5"/>
      <c r="E55" s="5">
        <v>1</v>
      </c>
      <c r="F55" s="5"/>
      <c r="G55" s="5">
        <v>1</v>
      </c>
      <c r="H55" s="5">
        <v>2</v>
      </c>
      <c r="I55" s="5">
        <v>1</v>
      </c>
      <c r="J55" s="5">
        <v>2</v>
      </c>
      <c r="K55" s="5">
        <v>2</v>
      </c>
      <c r="L55" s="5"/>
    </row>
    <row r="56" spans="1:12">
      <c r="A56" s="8">
        <v>6327</v>
      </c>
      <c r="B56" s="8">
        <v>54</v>
      </c>
      <c r="C56" s="5">
        <v>1</v>
      </c>
      <c r="D56" s="5"/>
      <c r="E56" s="5">
        <v>1</v>
      </c>
      <c r="F56" s="5"/>
      <c r="G56" s="5">
        <v>1</v>
      </c>
      <c r="H56" s="5">
        <v>2</v>
      </c>
      <c r="I56" s="5">
        <v>1</v>
      </c>
      <c r="J56" s="5">
        <v>2</v>
      </c>
      <c r="K56" s="5">
        <v>2</v>
      </c>
      <c r="L56" s="5"/>
    </row>
    <row r="57" spans="1:12">
      <c r="A57" s="8">
        <v>6327</v>
      </c>
      <c r="B57" s="8">
        <v>55</v>
      </c>
      <c r="C57" s="5">
        <v>1</v>
      </c>
      <c r="D57" s="5"/>
      <c r="E57" s="5">
        <v>1</v>
      </c>
      <c r="F57" s="5"/>
      <c r="G57" s="5">
        <v>1</v>
      </c>
      <c r="H57" s="5">
        <v>2</v>
      </c>
      <c r="I57" s="5">
        <v>1</v>
      </c>
      <c r="J57" s="5">
        <v>1</v>
      </c>
      <c r="K57" s="5">
        <v>2</v>
      </c>
      <c r="L57" s="5"/>
    </row>
    <row r="58" spans="1:12">
      <c r="A58" s="8">
        <v>6327</v>
      </c>
      <c r="B58" s="8">
        <v>56</v>
      </c>
      <c r="C58" s="5">
        <v>1</v>
      </c>
      <c r="D58" s="5"/>
      <c r="E58" s="5">
        <v>1</v>
      </c>
      <c r="F58" s="5"/>
      <c r="G58" s="5">
        <v>1</v>
      </c>
      <c r="H58" s="5">
        <v>2</v>
      </c>
      <c r="I58" s="5">
        <v>1</v>
      </c>
      <c r="J58" s="5">
        <v>1</v>
      </c>
      <c r="K58" s="5">
        <v>2</v>
      </c>
      <c r="L58" s="5"/>
    </row>
    <row r="59" spans="1:12">
      <c r="A59" s="8">
        <v>6327</v>
      </c>
      <c r="B59" s="8">
        <v>57</v>
      </c>
      <c r="C59" s="5">
        <v>1</v>
      </c>
      <c r="D59" s="5"/>
      <c r="E59" s="5">
        <v>1</v>
      </c>
      <c r="F59" s="5"/>
      <c r="G59" s="5">
        <v>2</v>
      </c>
      <c r="H59" s="5">
        <v>2</v>
      </c>
      <c r="I59" s="5">
        <v>1</v>
      </c>
      <c r="J59" s="5">
        <v>2</v>
      </c>
      <c r="K59" s="5">
        <v>2</v>
      </c>
      <c r="L59" s="5"/>
    </row>
    <row r="60" spans="1:12">
      <c r="A60" s="8">
        <v>6327</v>
      </c>
      <c r="B60" s="8">
        <v>58</v>
      </c>
      <c r="C60" s="5">
        <v>1</v>
      </c>
      <c r="D60" s="5"/>
      <c r="E60" s="5">
        <v>1</v>
      </c>
      <c r="F60" s="5"/>
      <c r="G60" s="5">
        <v>2</v>
      </c>
      <c r="H60" s="5">
        <v>2</v>
      </c>
      <c r="I60" s="5">
        <v>1</v>
      </c>
      <c r="J60" s="5">
        <v>1</v>
      </c>
      <c r="K60" s="5">
        <v>2</v>
      </c>
      <c r="L60" s="5"/>
    </row>
    <row r="61" spans="1:12">
      <c r="A61" s="8">
        <v>6327</v>
      </c>
      <c r="B61" s="8">
        <v>59</v>
      </c>
      <c r="C61" s="5">
        <v>1</v>
      </c>
      <c r="D61" s="5"/>
      <c r="E61" s="5">
        <v>1</v>
      </c>
      <c r="F61" s="5"/>
      <c r="G61" s="5">
        <v>2</v>
      </c>
      <c r="H61" s="5">
        <v>2</v>
      </c>
      <c r="I61" s="5">
        <v>1</v>
      </c>
      <c r="J61" s="5">
        <v>2</v>
      </c>
      <c r="K61" s="5">
        <v>2</v>
      </c>
      <c r="L61" s="5"/>
    </row>
    <row r="62" spans="1:12">
      <c r="A62" s="8">
        <v>6327</v>
      </c>
      <c r="B62" s="8">
        <v>60</v>
      </c>
      <c r="C62" s="5">
        <v>1</v>
      </c>
      <c r="D62" s="5"/>
      <c r="E62" s="5">
        <v>1</v>
      </c>
      <c r="F62" s="5"/>
      <c r="G62" s="5">
        <v>2</v>
      </c>
      <c r="H62" s="5">
        <v>2</v>
      </c>
      <c r="I62" s="5">
        <v>1</v>
      </c>
      <c r="J62" s="5">
        <v>1</v>
      </c>
      <c r="K62" s="5">
        <v>2</v>
      </c>
      <c r="L62" s="5"/>
    </row>
    <row r="63" spans="1:12">
      <c r="A63" s="8">
        <v>6327</v>
      </c>
      <c r="B63" s="8">
        <v>61</v>
      </c>
      <c r="C63" s="5">
        <v>1</v>
      </c>
      <c r="D63" s="5"/>
      <c r="E63" s="5">
        <v>1</v>
      </c>
      <c r="F63" s="5"/>
      <c r="G63" s="5">
        <v>1</v>
      </c>
      <c r="H63" s="5">
        <v>2</v>
      </c>
      <c r="I63" s="5">
        <v>1</v>
      </c>
      <c r="J63" s="5">
        <v>1</v>
      </c>
      <c r="K63" s="5">
        <v>2</v>
      </c>
      <c r="L63" s="5"/>
    </row>
    <row r="64" spans="1:12">
      <c r="A64" s="8">
        <v>6327</v>
      </c>
      <c r="B64" s="8">
        <v>62</v>
      </c>
      <c r="C64" s="5">
        <v>1</v>
      </c>
      <c r="D64" s="5"/>
      <c r="E64" s="5">
        <v>1</v>
      </c>
      <c r="F64" s="5"/>
      <c r="G64" s="5">
        <v>1</v>
      </c>
      <c r="H64" s="5">
        <v>2</v>
      </c>
      <c r="I64" s="5">
        <v>1</v>
      </c>
      <c r="J64" s="5">
        <v>1</v>
      </c>
      <c r="K64" s="5">
        <v>2</v>
      </c>
      <c r="L64" s="5"/>
    </row>
    <row r="65" spans="1:12">
      <c r="A65" s="8">
        <v>6327</v>
      </c>
      <c r="B65" s="8">
        <v>63</v>
      </c>
      <c r="C65" s="5">
        <v>1</v>
      </c>
      <c r="D65" s="5"/>
      <c r="E65" s="5">
        <v>1</v>
      </c>
      <c r="F65" s="5"/>
      <c r="G65" s="5">
        <v>2</v>
      </c>
      <c r="H65" s="5">
        <v>2</v>
      </c>
      <c r="I65" s="5">
        <v>1</v>
      </c>
      <c r="J65" s="5">
        <v>1</v>
      </c>
      <c r="K65" s="5">
        <v>2</v>
      </c>
      <c r="L65" s="5"/>
    </row>
    <row r="66" spans="1:12">
      <c r="A66" s="8">
        <v>6327</v>
      </c>
      <c r="B66" s="8">
        <v>64</v>
      </c>
      <c r="C66" s="5">
        <v>1</v>
      </c>
      <c r="D66" s="5"/>
      <c r="E66" s="5">
        <v>1</v>
      </c>
      <c r="F66" s="5"/>
      <c r="G66" s="5">
        <v>2</v>
      </c>
      <c r="H66" s="5">
        <v>2</v>
      </c>
      <c r="I66" s="5">
        <v>1</v>
      </c>
      <c r="J66" s="5">
        <v>2</v>
      </c>
      <c r="K66" s="5">
        <v>2</v>
      </c>
      <c r="L66" s="5"/>
    </row>
    <row r="67" spans="1:12">
      <c r="A67" s="8">
        <v>6327</v>
      </c>
      <c r="B67" s="8">
        <v>65</v>
      </c>
      <c r="C67" s="5">
        <v>1</v>
      </c>
      <c r="D67" s="5"/>
      <c r="E67" s="5">
        <v>1</v>
      </c>
      <c r="F67" s="5"/>
      <c r="G67" s="5">
        <v>1</v>
      </c>
      <c r="H67" s="5">
        <v>2</v>
      </c>
      <c r="I67" s="5">
        <v>1</v>
      </c>
      <c r="J67" s="5">
        <v>2</v>
      </c>
      <c r="K67" s="5">
        <v>2</v>
      </c>
      <c r="L67" s="5"/>
    </row>
    <row r="68" spans="1:12">
      <c r="A68" s="8">
        <v>6327</v>
      </c>
      <c r="B68" s="8">
        <v>66</v>
      </c>
      <c r="C68" s="5">
        <v>1</v>
      </c>
      <c r="D68" s="5"/>
      <c r="E68" s="5">
        <v>1</v>
      </c>
      <c r="F68" s="5"/>
      <c r="G68" s="5">
        <v>1</v>
      </c>
      <c r="H68" s="5">
        <v>2</v>
      </c>
      <c r="I68" s="5">
        <v>1</v>
      </c>
      <c r="J68" s="5">
        <v>2</v>
      </c>
      <c r="K68" s="5">
        <v>2</v>
      </c>
      <c r="L68" s="5"/>
    </row>
    <row r="69" spans="1:12">
      <c r="A69" s="8">
        <v>6327</v>
      </c>
      <c r="B69" s="8">
        <v>67</v>
      </c>
      <c r="C69" s="5">
        <v>1</v>
      </c>
      <c r="D69" s="5"/>
      <c r="E69" s="5">
        <v>1</v>
      </c>
      <c r="F69" s="5"/>
      <c r="G69" s="5">
        <v>2</v>
      </c>
      <c r="H69" s="5">
        <v>2</v>
      </c>
      <c r="I69" s="5">
        <v>1</v>
      </c>
      <c r="J69" s="5">
        <v>2</v>
      </c>
      <c r="K69" s="5">
        <v>2</v>
      </c>
      <c r="L69" s="5"/>
    </row>
    <row r="70" spans="1:12">
      <c r="A70" s="8">
        <v>6327</v>
      </c>
      <c r="B70" s="8">
        <v>68</v>
      </c>
      <c r="C70" s="5">
        <v>1</v>
      </c>
      <c r="D70" s="5"/>
      <c r="E70" s="5">
        <v>1</v>
      </c>
      <c r="F70" s="5"/>
      <c r="G70" s="5">
        <v>2</v>
      </c>
      <c r="H70" s="5">
        <v>2</v>
      </c>
      <c r="I70" s="5">
        <v>1</v>
      </c>
      <c r="J70" s="5">
        <v>1</v>
      </c>
      <c r="K70" s="5">
        <v>2</v>
      </c>
      <c r="L70" s="5"/>
    </row>
    <row r="71" spans="1:12">
      <c r="A71" s="8">
        <v>6327</v>
      </c>
      <c r="B71" s="8">
        <v>69</v>
      </c>
      <c r="C71" s="5">
        <v>1</v>
      </c>
      <c r="D71" s="5"/>
      <c r="E71" s="5">
        <v>1</v>
      </c>
      <c r="F71" s="5"/>
      <c r="G71" s="5">
        <v>2</v>
      </c>
      <c r="H71" s="5">
        <v>2</v>
      </c>
      <c r="I71" s="5">
        <v>1</v>
      </c>
      <c r="J71" s="5">
        <v>1</v>
      </c>
      <c r="K71" s="5">
        <v>2</v>
      </c>
      <c r="L71" s="5"/>
    </row>
    <row r="72" spans="1:12">
      <c r="A72" s="8">
        <v>6327</v>
      </c>
      <c r="B72" s="8">
        <v>70</v>
      </c>
      <c r="C72" s="5">
        <v>1</v>
      </c>
      <c r="D72" s="5"/>
      <c r="E72" s="5">
        <v>1</v>
      </c>
      <c r="F72" s="5"/>
      <c r="G72" s="5">
        <v>2</v>
      </c>
      <c r="H72" s="5">
        <v>2</v>
      </c>
      <c r="I72" s="5">
        <v>1</v>
      </c>
      <c r="J72" s="5">
        <v>1</v>
      </c>
      <c r="K72" s="5">
        <v>2</v>
      </c>
      <c r="L72" s="5"/>
    </row>
    <row r="73" spans="1:12">
      <c r="A73" s="8">
        <v>6327</v>
      </c>
      <c r="B73" s="8">
        <v>71</v>
      </c>
      <c r="C73" s="5">
        <v>1</v>
      </c>
      <c r="D73" s="5"/>
      <c r="E73" s="5">
        <v>1</v>
      </c>
      <c r="F73" s="5"/>
      <c r="G73" s="5">
        <v>2</v>
      </c>
      <c r="H73" s="5">
        <v>2</v>
      </c>
      <c r="I73" s="5">
        <v>1</v>
      </c>
      <c r="J73" s="5">
        <v>1</v>
      </c>
      <c r="K73" s="5">
        <v>2</v>
      </c>
      <c r="L73" s="5"/>
    </row>
    <row r="74" spans="1:12">
      <c r="A74" s="8">
        <v>6327</v>
      </c>
      <c r="B74" s="8">
        <v>72</v>
      </c>
      <c r="C74" s="5">
        <v>1</v>
      </c>
      <c r="D74" s="5"/>
      <c r="E74" s="5">
        <v>1</v>
      </c>
      <c r="F74" s="5"/>
      <c r="G74" s="5">
        <v>1</v>
      </c>
      <c r="H74" s="5">
        <v>2</v>
      </c>
      <c r="I74" s="5">
        <v>1</v>
      </c>
      <c r="J74" s="5">
        <v>1</v>
      </c>
      <c r="K74" s="5">
        <v>2</v>
      </c>
      <c r="L74" s="5"/>
    </row>
    <row r="75" spans="1:12">
      <c r="A75" s="8">
        <v>6327</v>
      </c>
      <c r="B75" s="8">
        <v>73</v>
      </c>
      <c r="C75" s="5">
        <v>1</v>
      </c>
      <c r="D75" s="5"/>
      <c r="E75" s="5">
        <v>1</v>
      </c>
      <c r="F75" s="5"/>
      <c r="G75" s="5">
        <v>1</v>
      </c>
      <c r="H75" s="5">
        <v>2</v>
      </c>
      <c r="I75" s="5">
        <v>1</v>
      </c>
      <c r="J75" s="5">
        <v>1</v>
      </c>
      <c r="K75" s="5">
        <v>2</v>
      </c>
      <c r="L75" s="5"/>
    </row>
    <row r="76" spans="1:12">
      <c r="A76" s="8">
        <v>6327</v>
      </c>
      <c r="B76" s="8">
        <v>74</v>
      </c>
      <c r="C76" s="5">
        <v>1</v>
      </c>
      <c r="D76" s="5"/>
      <c r="E76" s="5">
        <v>1</v>
      </c>
      <c r="F76" s="5"/>
      <c r="G76" s="5">
        <v>1</v>
      </c>
      <c r="H76" s="5">
        <v>2</v>
      </c>
      <c r="I76" s="5">
        <v>1</v>
      </c>
      <c r="J76" s="5">
        <v>1</v>
      </c>
      <c r="K76" s="5">
        <v>2</v>
      </c>
      <c r="L76" s="5"/>
    </row>
    <row r="77" spans="1:12">
      <c r="A77" s="8">
        <v>6327</v>
      </c>
      <c r="B77" s="8">
        <v>75</v>
      </c>
      <c r="C77" s="5">
        <v>1</v>
      </c>
      <c r="D77" s="5"/>
      <c r="E77" s="5">
        <v>1</v>
      </c>
      <c r="F77" s="5"/>
      <c r="G77" s="5">
        <v>2</v>
      </c>
      <c r="H77" s="5">
        <v>2</v>
      </c>
      <c r="I77" s="5">
        <v>1</v>
      </c>
      <c r="J77" s="5">
        <v>1</v>
      </c>
      <c r="K77" s="5">
        <v>2</v>
      </c>
      <c r="L77" s="5"/>
    </row>
    <row r="78" spans="1:12">
      <c r="A78" s="8">
        <v>6327</v>
      </c>
      <c r="B78" s="8">
        <v>76</v>
      </c>
      <c r="C78" s="5">
        <v>1</v>
      </c>
      <c r="D78" s="5"/>
      <c r="E78" s="5">
        <v>1</v>
      </c>
      <c r="F78" s="5"/>
      <c r="G78" s="5">
        <v>1</v>
      </c>
      <c r="H78" s="5">
        <v>2</v>
      </c>
      <c r="I78" s="5">
        <v>1</v>
      </c>
      <c r="J78" s="5">
        <v>1</v>
      </c>
      <c r="K78" s="5">
        <v>2</v>
      </c>
      <c r="L78" s="5"/>
    </row>
    <row r="79" spans="1:12">
      <c r="A79" s="8">
        <v>6327</v>
      </c>
      <c r="B79" s="8">
        <v>77</v>
      </c>
      <c r="C79" s="5">
        <v>1</v>
      </c>
      <c r="D79" s="5"/>
      <c r="E79" s="5">
        <v>1</v>
      </c>
      <c r="F79" s="5"/>
      <c r="G79" s="5">
        <v>1</v>
      </c>
      <c r="H79" s="5">
        <v>2</v>
      </c>
      <c r="I79" s="5">
        <v>1</v>
      </c>
      <c r="J79" s="5">
        <v>1</v>
      </c>
      <c r="K79" s="5">
        <v>2</v>
      </c>
      <c r="L79" s="5"/>
    </row>
    <row r="80" spans="1:12">
      <c r="A80" s="8">
        <v>6327</v>
      </c>
      <c r="B80" s="8">
        <v>78</v>
      </c>
      <c r="C80" s="5">
        <v>1</v>
      </c>
      <c r="D80" s="5"/>
      <c r="E80" s="5">
        <v>1</v>
      </c>
      <c r="F80" s="5"/>
      <c r="G80" s="5">
        <v>2</v>
      </c>
      <c r="H80" s="5">
        <v>2</v>
      </c>
      <c r="I80" s="5">
        <v>1</v>
      </c>
      <c r="J80" s="5">
        <v>1</v>
      </c>
      <c r="K80" s="5">
        <v>2</v>
      </c>
      <c r="L80" s="5"/>
    </row>
    <row r="81" spans="1:12">
      <c r="A81" s="8">
        <v>6327</v>
      </c>
      <c r="B81" s="8">
        <v>79</v>
      </c>
      <c r="C81" s="5">
        <v>1</v>
      </c>
      <c r="D81" s="5"/>
      <c r="E81" s="5">
        <v>1</v>
      </c>
      <c r="F81" s="5"/>
      <c r="G81" s="5">
        <v>2</v>
      </c>
      <c r="H81" s="5">
        <v>2</v>
      </c>
      <c r="I81" s="5">
        <v>1</v>
      </c>
      <c r="J81" s="5">
        <v>1</v>
      </c>
      <c r="K81" s="5">
        <v>2</v>
      </c>
      <c r="L81" s="5"/>
    </row>
    <row r="82" spans="1:12">
      <c r="A82" s="8">
        <v>6327</v>
      </c>
      <c r="B82" s="8">
        <v>80</v>
      </c>
      <c r="C82" s="5">
        <v>1</v>
      </c>
      <c r="D82" s="5"/>
      <c r="E82" s="5">
        <v>1</v>
      </c>
      <c r="F82" s="5"/>
      <c r="G82" s="5">
        <v>1</v>
      </c>
      <c r="H82" s="5">
        <v>2</v>
      </c>
      <c r="I82" s="5">
        <v>1</v>
      </c>
      <c r="J82" s="5">
        <v>1</v>
      </c>
      <c r="K82" s="5">
        <v>2</v>
      </c>
      <c r="L82" s="5"/>
    </row>
    <row r="83" spans="1:12">
      <c r="A83" s="8">
        <v>6327</v>
      </c>
      <c r="B83" s="8">
        <v>81</v>
      </c>
      <c r="C83" s="5">
        <v>1</v>
      </c>
      <c r="D83" s="5"/>
      <c r="E83" s="5">
        <v>1</v>
      </c>
      <c r="F83" s="5"/>
      <c r="G83" s="5">
        <v>1</v>
      </c>
      <c r="H83" s="5">
        <v>2</v>
      </c>
      <c r="I83" s="5">
        <v>1</v>
      </c>
      <c r="J83" s="5">
        <v>1</v>
      </c>
      <c r="K83" s="5">
        <v>2</v>
      </c>
      <c r="L83" s="5"/>
    </row>
    <row r="84" spans="1:12">
      <c r="A84" s="8">
        <v>6327</v>
      </c>
      <c r="B84" s="8">
        <v>82</v>
      </c>
      <c r="C84" s="5">
        <v>1</v>
      </c>
      <c r="D84" s="5"/>
      <c r="E84" s="5">
        <v>1</v>
      </c>
      <c r="F84" s="5"/>
      <c r="G84" s="5">
        <v>1</v>
      </c>
      <c r="H84" s="5">
        <v>2</v>
      </c>
      <c r="I84" s="5">
        <v>1</v>
      </c>
      <c r="J84" s="5">
        <v>1</v>
      </c>
      <c r="K84" s="5">
        <v>2</v>
      </c>
      <c r="L84" s="5"/>
    </row>
    <row r="85" spans="1:12">
      <c r="A85" s="8">
        <v>6327</v>
      </c>
      <c r="B85" s="8">
        <v>83</v>
      </c>
      <c r="C85" s="5">
        <v>1</v>
      </c>
      <c r="D85" s="5"/>
      <c r="E85" s="5">
        <v>1</v>
      </c>
      <c r="F85" s="5"/>
      <c r="G85" s="5">
        <v>1</v>
      </c>
      <c r="H85" s="5">
        <v>2</v>
      </c>
      <c r="I85" s="5">
        <v>1</v>
      </c>
      <c r="J85" s="5">
        <v>1</v>
      </c>
      <c r="K85" s="5">
        <v>2</v>
      </c>
      <c r="L85" s="5"/>
    </row>
    <row r="86" spans="1:12">
      <c r="A86" s="8">
        <v>6327</v>
      </c>
      <c r="B86" s="8">
        <v>84</v>
      </c>
      <c r="C86" s="5">
        <v>1</v>
      </c>
      <c r="D86" s="5"/>
      <c r="E86" s="5">
        <v>1</v>
      </c>
      <c r="F86" s="5"/>
      <c r="G86" s="5">
        <v>2</v>
      </c>
      <c r="H86" s="5">
        <v>2</v>
      </c>
      <c r="I86" s="5">
        <v>1</v>
      </c>
      <c r="J86" s="5">
        <v>1</v>
      </c>
      <c r="K86" s="5">
        <v>2</v>
      </c>
      <c r="L86" s="5"/>
    </row>
    <row r="87" spans="1:12">
      <c r="A87" s="8">
        <v>6327</v>
      </c>
      <c r="B87" s="8">
        <v>85</v>
      </c>
      <c r="C87" s="5">
        <v>1</v>
      </c>
      <c r="D87" s="5"/>
      <c r="E87" s="5">
        <v>1</v>
      </c>
      <c r="F87" s="5"/>
      <c r="G87" s="5">
        <v>1</v>
      </c>
      <c r="H87" s="5">
        <v>2</v>
      </c>
      <c r="I87" s="5">
        <v>1</v>
      </c>
      <c r="J87" s="5">
        <v>1</v>
      </c>
      <c r="K87" s="5">
        <v>2</v>
      </c>
      <c r="L87" s="5"/>
    </row>
    <row r="88" spans="1:12">
      <c r="A88" s="8">
        <v>6327</v>
      </c>
      <c r="B88" s="8">
        <v>86</v>
      </c>
      <c r="C88" s="5">
        <v>1</v>
      </c>
      <c r="D88" s="5"/>
      <c r="E88" s="5">
        <v>1</v>
      </c>
      <c r="F88" s="5"/>
      <c r="G88" s="5">
        <v>1</v>
      </c>
      <c r="H88" s="5">
        <v>2</v>
      </c>
      <c r="I88" s="5">
        <v>1</v>
      </c>
      <c r="J88" s="5">
        <v>1</v>
      </c>
      <c r="K88" s="5">
        <v>2</v>
      </c>
      <c r="L88" s="5"/>
    </row>
    <row r="89" spans="1:12">
      <c r="A89" s="8">
        <v>6327</v>
      </c>
      <c r="B89" s="8">
        <v>87</v>
      </c>
      <c r="C89" s="5">
        <v>1</v>
      </c>
      <c r="D89" s="5"/>
      <c r="E89" s="5">
        <v>1</v>
      </c>
      <c r="F89" s="5"/>
      <c r="G89" s="5">
        <v>1</v>
      </c>
      <c r="H89" s="5">
        <v>2</v>
      </c>
      <c r="I89" s="5">
        <v>1</v>
      </c>
      <c r="J89" s="5">
        <v>1</v>
      </c>
      <c r="K89" s="5">
        <v>2</v>
      </c>
      <c r="L89" s="5"/>
    </row>
    <row r="90" spans="1:12">
      <c r="A90" s="8">
        <v>6327</v>
      </c>
      <c r="B90" s="8">
        <v>88</v>
      </c>
      <c r="C90" s="5">
        <v>1</v>
      </c>
      <c r="D90" s="5"/>
      <c r="E90" s="5">
        <v>1</v>
      </c>
      <c r="F90" s="5"/>
      <c r="G90" s="5">
        <v>1</v>
      </c>
      <c r="H90" s="5">
        <v>2</v>
      </c>
      <c r="I90" s="5">
        <v>1</v>
      </c>
      <c r="J90" s="5">
        <v>1</v>
      </c>
      <c r="K90" s="5">
        <v>2</v>
      </c>
      <c r="L90" s="5"/>
    </row>
    <row r="91" spans="1:12">
      <c r="A91" s="8">
        <v>6327</v>
      </c>
      <c r="B91" s="8">
        <v>89</v>
      </c>
      <c r="C91" s="5">
        <v>1</v>
      </c>
      <c r="D91" s="5"/>
      <c r="E91" s="5">
        <v>1</v>
      </c>
      <c r="F91" s="5"/>
      <c r="G91" s="5">
        <v>1</v>
      </c>
      <c r="H91" s="5">
        <v>2</v>
      </c>
      <c r="I91" s="5">
        <v>1</v>
      </c>
      <c r="J91" s="5">
        <v>1</v>
      </c>
      <c r="K91" s="5">
        <v>2</v>
      </c>
      <c r="L91" s="5"/>
    </row>
    <row r="92" spans="1:12">
      <c r="A92" s="8">
        <v>6327</v>
      </c>
      <c r="B92" s="8">
        <v>90</v>
      </c>
      <c r="C92" s="5">
        <v>1</v>
      </c>
      <c r="D92" s="5"/>
      <c r="E92" s="5">
        <v>1</v>
      </c>
      <c r="F92" s="5"/>
      <c r="G92" s="5">
        <v>1</v>
      </c>
      <c r="H92" s="5">
        <v>2</v>
      </c>
      <c r="I92" s="5">
        <v>1</v>
      </c>
      <c r="J92" s="5">
        <v>1</v>
      </c>
      <c r="K92" s="5">
        <v>2</v>
      </c>
      <c r="L92" s="5"/>
    </row>
    <row r="93" spans="1:12">
      <c r="A93" s="8">
        <v>6327</v>
      </c>
      <c r="B93" s="8">
        <v>91</v>
      </c>
      <c r="C93" s="5">
        <v>1</v>
      </c>
      <c r="D93" s="5"/>
      <c r="E93" s="5">
        <v>1</v>
      </c>
      <c r="F93" s="5"/>
      <c r="G93" s="5">
        <v>2</v>
      </c>
      <c r="H93" s="5">
        <v>2</v>
      </c>
      <c r="I93" s="5">
        <v>1</v>
      </c>
      <c r="J93" s="5">
        <v>1</v>
      </c>
      <c r="K93" s="5">
        <v>2</v>
      </c>
      <c r="L93" s="5"/>
    </row>
    <row r="94" spans="1:12">
      <c r="A94" s="8">
        <v>6327</v>
      </c>
      <c r="B94" s="8">
        <v>92</v>
      </c>
      <c r="C94" s="5">
        <v>1</v>
      </c>
      <c r="D94" s="5"/>
      <c r="E94" s="5">
        <v>1</v>
      </c>
      <c r="F94" s="5"/>
      <c r="G94" s="5">
        <v>2</v>
      </c>
      <c r="H94" s="5">
        <v>2</v>
      </c>
      <c r="I94" s="5">
        <v>1</v>
      </c>
      <c r="J94" s="5">
        <v>2</v>
      </c>
      <c r="K94" s="5">
        <v>2</v>
      </c>
      <c r="L94" s="5"/>
    </row>
    <row r="95" spans="1:12">
      <c r="A95" s="8">
        <v>6327</v>
      </c>
      <c r="B95" s="8">
        <v>93</v>
      </c>
      <c r="C95" s="5">
        <v>1</v>
      </c>
      <c r="D95" s="5"/>
      <c r="E95" s="5">
        <v>1</v>
      </c>
      <c r="F95" s="5"/>
      <c r="G95" s="5">
        <v>2</v>
      </c>
      <c r="H95" s="5">
        <v>2</v>
      </c>
      <c r="I95" s="5">
        <v>1</v>
      </c>
      <c r="J95" s="5">
        <v>2</v>
      </c>
      <c r="K95" s="5">
        <v>2</v>
      </c>
      <c r="L95" s="5"/>
    </row>
    <row r="96" spans="1:12">
      <c r="A96" s="8">
        <v>6327</v>
      </c>
      <c r="B96" s="8">
        <v>94</v>
      </c>
      <c r="C96" s="5">
        <v>1</v>
      </c>
      <c r="D96" s="5"/>
      <c r="E96" s="5">
        <v>1</v>
      </c>
      <c r="F96" s="5"/>
      <c r="G96" s="5">
        <v>1</v>
      </c>
      <c r="H96" s="5">
        <v>2</v>
      </c>
      <c r="I96" s="5">
        <v>1</v>
      </c>
      <c r="J96" s="5">
        <v>2</v>
      </c>
      <c r="K96" s="5">
        <v>2</v>
      </c>
      <c r="L96" s="5"/>
    </row>
    <row r="97" spans="1:12">
      <c r="A97" s="8">
        <v>6327</v>
      </c>
      <c r="B97" s="8">
        <v>95</v>
      </c>
      <c r="C97" s="5">
        <v>1</v>
      </c>
      <c r="D97" s="5"/>
      <c r="E97" s="5">
        <v>1</v>
      </c>
      <c r="F97" s="5"/>
      <c r="G97" s="5">
        <v>2</v>
      </c>
      <c r="H97" s="5">
        <v>2</v>
      </c>
      <c r="I97" s="5">
        <v>1</v>
      </c>
      <c r="J97" s="5">
        <v>2</v>
      </c>
      <c r="K97" s="5">
        <v>2</v>
      </c>
      <c r="L97" s="5"/>
    </row>
    <row r="98" spans="1:12">
      <c r="A98" s="8">
        <v>6327</v>
      </c>
      <c r="B98" s="8">
        <v>96</v>
      </c>
      <c r="C98" s="5">
        <v>1</v>
      </c>
      <c r="D98" s="5"/>
      <c r="E98" s="5">
        <v>1</v>
      </c>
      <c r="F98" s="5"/>
      <c r="G98" s="5">
        <v>1</v>
      </c>
      <c r="H98" s="5">
        <v>2</v>
      </c>
      <c r="I98" s="5">
        <v>1</v>
      </c>
      <c r="J98" s="5">
        <v>2</v>
      </c>
      <c r="K98" s="5">
        <v>2</v>
      </c>
      <c r="L98" s="5"/>
    </row>
    <row r="99" spans="1:12">
      <c r="A99" s="8">
        <v>6327</v>
      </c>
      <c r="B99" s="8">
        <v>97</v>
      </c>
      <c r="C99" s="5">
        <v>1</v>
      </c>
      <c r="D99" s="5"/>
      <c r="E99" s="5">
        <v>1</v>
      </c>
      <c r="F99" s="5"/>
      <c r="G99" s="5">
        <v>2</v>
      </c>
      <c r="H99" s="5">
        <v>2</v>
      </c>
      <c r="I99" s="5">
        <v>1</v>
      </c>
      <c r="J99" s="5">
        <v>2</v>
      </c>
      <c r="K99" s="5">
        <v>2</v>
      </c>
      <c r="L99" s="5"/>
    </row>
    <row r="100" spans="1:12">
      <c r="A100" s="8">
        <v>6327</v>
      </c>
      <c r="B100" s="8">
        <v>98</v>
      </c>
      <c r="C100" s="5">
        <v>1</v>
      </c>
      <c r="D100" s="5"/>
      <c r="E100" s="5">
        <v>1</v>
      </c>
      <c r="F100" s="5"/>
      <c r="G100" s="5">
        <v>1</v>
      </c>
      <c r="H100" s="5">
        <v>2</v>
      </c>
      <c r="I100" s="5">
        <v>1</v>
      </c>
      <c r="J100" s="5">
        <v>2</v>
      </c>
      <c r="K100" s="5">
        <v>2</v>
      </c>
      <c r="L100" s="5"/>
    </row>
    <row r="101" spans="1:12">
      <c r="A101" s="8">
        <v>6327</v>
      </c>
      <c r="B101" s="8">
        <v>99</v>
      </c>
      <c r="C101" s="5">
        <v>1</v>
      </c>
      <c r="D101" s="5"/>
      <c r="E101" s="5">
        <v>1</v>
      </c>
      <c r="F101" s="5"/>
      <c r="G101" s="5">
        <v>1</v>
      </c>
      <c r="H101" s="5">
        <v>2</v>
      </c>
      <c r="I101" s="5">
        <v>1</v>
      </c>
      <c r="J101" s="5">
        <v>2</v>
      </c>
      <c r="K101" s="5">
        <v>2</v>
      </c>
      <c r="L101" s="5"/>
    </row>
    <row r="102" spans="1:12">
      <c r="A102" s="8">
        <v>6327</v>
      </c>
      <c r="B102" s="8">
        <v>100</v>
      </c>
      <c r="C102" s="5">
        <v>1</v>
      </c>
      <c r="D102" s="5"/>
      <c r="E102" s="5">
        <v>1</v>
      </c>
      <c r="F102" s="5"/>
      <c r="G102" s="5">
        <v>1</v>
      </c>
      <c r="H102" s="5">
        <v>2</v>
      </c>
      <c r="I102" s="5">
        <v>1</v>
      </c>
      <c r="J102" s="5">
        <v>2</v>
      </c>
      <c r="K102" s="5">
        <v>2</v>
      </c>
      <c r="L102" s="5"/>
    </row>
    <row r="103" spans="1:12">
      <c r="A103" s="8">
        <v>6327</v>
      </c>
      <c r="B103" s="8">
        <v>101</v>
      </c>
      <c r="C103" s="5">
        <v>1</v>
      </c>
      <c r="D103" s="5"/>
      <c r="E103" s="5">
        <v>1</v>
      </c>
      <c r="F103" s="5"/>
      <c r="G103" s="5">
        <v>1</v>
      </c>
      <c r="H103" s="5">
        <v>2</v>
      </c>
      <c r="I103" s="5">
        <v>1</v>
      </c>
      <c r="J103" s="5">
        <v>2</v>
      </c>
      <c r="K103" s="5">
        <v>2</v>
      </c>
      <c r="L103" s="5"/>
    </row>
    <row r="104" spans="1:12">
      <c r="A104" s="8">
        <v>6327</v>
      </c>
      <c r="B104" s="8">
        <v>102</v>
      </c>
      <c r="C104" s="5">
        <v>1</v>
      </c>
      <c r="D104" s="5"/>
      <c r="E104" s="5">
        <v>1</v>
      </c>
      <c r="F104" s="5"/>
      <c r="G104" s="5">
        <v>2</v>
      </c>
      <c r="H104" s="5">
        <v>2</v>
      </c>
      <c r="I104" s="5">
        <v>1</v>
      </c>
      <c r="J104" s="5">
        <v>2</v>
      </c>
      <c r="K104" s="5">
        <v>2</v>
      </c>
      <c r="L104" s="5"/>
    </row>
    <row r="105" spans="1:12">
      <c r="A105" s="8">
        <v>6327</v>
      </c>
      <c r="B105" s="8">
        <v>103</v>
      </c>
      <c r="C105" s="5">
        <v>1</v>
      </c>
      <c r="D105" s="5"/>
      <c r="E105" s="5">
        <v>1</v>
      </c>
      <c r="F105" s="5"/>
      <c r="G105" s="5">
        <v>1</v>
      </c>
      <c r="H105" s="5">
        <v>2</v>
      </c>
      <c r="I105" s="5">
        <v>1</v>
      </c>
      <c r="J105" s="5">
        <v>2</v>
      </c>
      <c r="K105" s="5">
        <v>2</v>
      </c>
      <c r="L105" s="5"/>
    </row>
    <row r="106" spans="1:12">
      <c r="A106" s="8">
        <v>6327</v>
      </c>
      <c r="B106" s="8">
        <v>104</v>
      </c>
      <c r="C106" s="5">
        <v>1</v>
      </c>
      <c r="D106" s="5"/>
      <c r="E106" s="5">
        <v>1</v>
      </c>
      <c r="F106" s="5"/>
      <c r="G106" s="5">
        <v>1</v>
      </c>
      <c r="H106" s="5">
        <v>2</v>
      </c>
      <c r="I106" s="5">
        <v>1</v>
      </c>
      <c r="J106" s="5">
        <v>2</v>
      </c>
      <c r="K106" s="5">
        <v>2</v>
      </c>
      <c r="L106" s="5"/>
    </row>
    <row r="107" spans="1:12">
      <c r="A107" s="8">
        <v>6327</v>
      </c>
      <c r="B107" s="8">
        <v>105</v>
      </c>
      <c r="C107" s="5">
        <v>1</v>
      </c>
      <c r="D107" s="5"/>
      <c r="E107" s="5">
        <v>1</v>
      </c>
      <c r="F107" s="5"/>
      <c r="G107" s="5">
        <v>2</v>
      </c>
      <c r="H107" s="5">
        <v>2</v>
      </c>
      <c r="I107" s="5">
        <v>1</v>
      </c>
      <c r="J107" s="5">
        <v>2</v>
      </c>
      <c r="K107" s="5">
        <v>2</v>
      </c>
      <c r="L107" s="5"/>
    </row>
    <row r="108" spans="1:12">
      <c r="A108" s="8">
        <v>6327</v>
      </c>
      <c r="B108" s="8">
        <v>106</v>
      </c>
      <c r="C108" s="5">
        <v>1</v>
      </c>
      <c r="D108" s="5"/>
      <c r="E108" s="5">
        <v>1</v>
      </c>
      <c r="F108" s="5"/>
      <c r="G108" s="5">
        <v>1</v>
      </c>
      <c r="H108" s="5">
        <v>2</v>
      </c>
      <c r="I108" s="5">
        <v>1</v>
      </c>
      <c r="J108" s="5">
        <v>2</v>
      </c>
      <c r="K108" s="5">
        <v>2</v>
      </c>
      <c r="L108" s="5"/>
    </row>
    <row r="109" spans="1:12">
      <c r="A109" s="8">
        <v>6327</v>
      </c>
      <c r="B109" s="8">
        <v>107</v>
      </c>
      <c r="C109" s="5">
        <v>1</v>
      </c>
      <c r="D109" s="5"/>
      <c r="E109" s="5">
        <v>1</v>
      </c>
      <c r="F109" s="5"/>
      <c r="G109" s="5">
        <v>1</v>
      </c>
      <c r="H109" s="5">
        <v>2</v>
      </c>
      <c r="I109" s="5">
        <v>1</v>
      </c>
      <c r="J109" s="5">
        <v>2</v>
      </c>
      <c r="K109" s="5">
        <v>2</v>
      </c>
      <c r="L109" s="5"/>
    </row>
    <row r="110" spans="1:12">
      <c r="A110" s="8">
        <v>6327</v>
      </c>
      <c r="B110" s="8">
        <v>108</v>
      </c>
      <c r="C110" s="5">
        <v>1</v>
      </c>
      <c r="D110" s="5"/>
      <c r="E110" s="5">
        <v>1</v>
      </c>
      <c r="F110" s="5"/>
      <c r="G110" s="5">
        <v>1</v>
      </c>
      <c r="H110" s="5">
        <v>2</v>
      </c>
      <c r="I110" s="5">
        <v>1</v>
      </c>
      <c r="J110" s="5">
        <v>2</v>
      </c>
      <c r="K110" s="5">
        <v>2</v>
      </c>
      <c r="L110" s="5"/>
    </row>
    <row r="111" spans="1:12">
      <c r="A111" s="8">
        <v>6327</v>
      </c>
      <c r="B111" s="8">
        <v>109</v>
      </c>
      <c r="C111" s="5">
        <v>1</v>
      </c>
      <c r="D111" s="5"/>
      <c r="E111" s="5">
        <v>1</v>
      </c>
      <c r="F111" s="5"/>
      <c r="G111" s="5">
        <v>2</v>
      </c>
      <c r="H111" s="5">
        <v>2</v>
      </c>
      <c r="I111" s="5">
        <v>1</v>
      </c>
      <c r="J111" s="5">
        <v>2</v>
      </c>
      <c r="K111" s="5">
        <v>2</v>
      </c>
      <c r="L111" s="5"/>
    </row>
    <row r="112" spans="1:12">
      <c r="A112" s="8">
        <v>6327</v>
      </c>
      <c r="B112" s="8">
        <v>110</v>
      </c>
      <c r="C112" s="5">
        <v>1</v>
      </c>
      <c r="D112" s="5"/>
      <c r="E112" s="5">
        <v>1</v>
      </c>
      <c r="F112" s="5"/>
      <c r="G112" s="5">
        <v>2</v>
      </c>
      <c r="H112" s="5">
        <v>2</v>
      </c>
      <c r="I112" s="5">
        <v>1</v>
      </c>
      <c r="J112" s="5">
        <v>2</v>
      </c>
      <c r="K112" s="5">
        <v>2</v>
      </c>
      <c r="L112" s="5"/>
    </row>
    <row r="113" spans="1:12">
      <c r="A113" s="8">
        <v>6327</v>
      </c>
      <c r="B113" s="8">
        <v>111</v>
      </c>
      <c r="C113" s="5">
        <v>1</v>
      </c>
      <c r="D113" s="5"/>
      <c r="E113" s="5">
        <v>1</v>
      </c>
      <c r="F113" s="5"/>
      <c r="G113" s="5">
        <v>2</v>
      </c>
      <c r="H113" s="5">
        <v>2</v>
      </c>
      <c r="I113" s="5">
        <v>1</v>
      </c>
      <c r="J113" s="5">
        <v>2</v>
      </c>
      <c r="K113" s="5">
        <v>2</v>
      </c>
      <c r="L113" s="5"/>
    </row>
    <row r="114" spans="1:12">
      <c r="A114" s="8">
        <v>6327</v>
      </c>
      <c r="B114" s="8">
        <v>112</v>
      </c>
      <c r="C114" s="5">
        <v>1</v>
      </c>
      <c r="D114" s="5"/>
      <c r="E114" s="5">
        <v>1</v>
      </c>
      <c r="F114" s="5"/>
      <c r="G114" s="5">
        <v>1</v>
      </c>
      <c r="H114" s="5">
        <v>2</v>
      </c>
      <c r="I114" s="5">
        <v>1</v>
      </c>
      <c r="J114" s="5">
        <v>1</v>
      </c>
      <c r="K114" s="5">
        <v>2</v>
      </c>
      <c r="L114" s="5"/>
    </row>
    <row r="115" spans="1:12">
      <c r="A115" s="8">
        <v>6327</v>
      </c>
      <c r="B115" s="8">
        <v>113</v>
      </c>
      <c r="C115" s="5">
        <v>1</v>
      </c>
      <c r="D115" s="5"/>
      <c r="E115" s="5">
        <v>1</v>
      </c>
      <c r="F115" s="5"/>
      <c r="G115" s="5">
        <v>1</v>
      </c>
      <c r="H115" s="5">
        <v>2</v>
      </c>
      <c r="I115" s="5">
        <v>1</v>
      </c>
      <c r="J115" s="5">
        <v>1</v>
      </c>
      <c r="K115" s="5">
        <v>2</v>
      </c>
      <c r="L115" s="5"/>
    </row>
    <row r="116" spans="1:12">
      <c r="A116" s="8">
        <v>6327</v>
      </c>
      <c r="B116" s="8">
        <v>114</v>
      </c>
      <c r="C116" s="5">
        <v>1</v>
      </c>
      <c r="D116" s="5"/>
      <c r="E116" s="5">
        <v>1</v>
      </c>
      <c r="F116" s="5"/>
      <c r="G116" s="5">
        <v>1</v>
      </c>
      <c r="H116" s="5">
        <v>2</v>
      </c>
      <c r="I116" s="5">
        <v>1</v>
      </c>
      <c r="J116" s="5">
        <v>1</v>
      </c>
      <c r="K116" s="5">
        <v>2</v>
      </c>
      <c r="L116" s="5"/>
    </row>
    <row r="117" spans="1:12">
      <c r="A117" s="8">
        <v>6327</v>
      </c>
      <c r="B117" s="8">
        <v>115</v>
      </c>
      <c r="C117" s="5">
        <v>1</v>
      </c>
      <c r="D117" s="5"/>
      <c r="E117" s="5">
        <v>1</v>
      </c>
      <c r="F117" s="5"/>
      <c r="G117" s="5">
        <v>2</v>
      </c>
      <c r="H117" s="5">
        <v>2</v>
      </c>
      <c r="I117" s="5">
        <v>1</v>
      </c>
      <c r="J117" s="5">
        <v>1</v>
      </c>
      <c r="K117" s="5">
        <v>2</v>
      </c>
      <c r="L117" s="5"/>
    </row>
    <row r="118" spans="1:12">
      <c r="A118" s="8">
        <v>6327</v>
      </c>
      <c r="B118" s="8">
        <v>116</v>
      </c>
      <c r="C118" s="5">
        <v>1</v>
      </c>
      <c r="D118" s="5"/>
      <c r="E118" s="5">
        <v>1</v>
      </c>
      <c r="F118" s="5"/>
      <c r="G118" s="5">
        <v>1</v>
      </c>
      <c r="H118" s="5">
        <v>2</v>
      </c>
      <c r="I118" s="5">
        <v>1</v>
      </c>
      <c r="J118" s="5">
        <v>1</v>
      </c>
      <c r="K118" s="5">
        <v>2</v>
      </c>
      <c r="L118" s="5"/>
    </row>
    <row r="119" spans="1:12">
      <c r="A119" s="8">
        <v>6327</v>
      </c>
      <c r="B119" s="8">
        <v>117</v>
      </c>
      <c r="C119" s="5">
        <v>1</v>
      </c>
      <c r="D119" s="5"/>
      <c r="E119" s="5">
        <v>1</v>
      </c>
      <c r="F119" s="5"/>
      <c r="G119" s="5">
        <v>1</v>
      </c>
      <c r="H119" s="5">
        <v>2</v>
      </c>
      <c r="I119" s="5">
        <v>1</v>
      </c>
      <c r="J119" s="5">
        <v>1</v>
      </c>
      <c r="K119" s="5">
        <v>2</v>
      </c>
      <c r="L119" s="5"/>
    </row>
    <row r="120" spans="1:12">
      <c r="A120" s="8">
        <v>6327</v>
      </c>
      <c r="B120" s="8">
        <v>118</v>
      </c>
      <c r="C120" s="5">
        <v>1</v>
      </c>
      <c r="D120" s="5"/>
      <c r="E120" s="5">
        <v>1</v>
      </c>
      <c r="F120" s="5"/>
      <c r="G120" s="5">
        <v>1</v>
      </c>
      <c r="H120" s="5">
        <v>2</v>
      </c>
      <c r="I120" s="5">
        <v>1</v>
      </c>
      <c r="J120" s="5">
        <v>1</v>
      </c>
      <c r="K120" s="5">
        <v>2</v>
      </c>
      <c r="L120" s="5"/>
    </row>
    <row r="121" spans="1:12">
      <c r="A121" s="8">
        <v>6327</v>
      </c>
      <c r="B121" s="8">
        <v>119</v>
      </c>
      <c r="C121" s="5">
        <v>1</v>
      </c>
      <c r="D121" s="5"/>
      <c r="E121" s="5">
        <v>1</v>
      </c>
      <c r="F121" s="5"/>
      <c r="G121" s="5">
        <v>1</v>
      </c>
      <c r="H121" s="5">
        <v>2</v>
      </c>
      <c r="I121" s="5">
        <v>1</v>
      </c>
      <c r="J121" s="5">
        <v>1</v>
      </c>
      <c r="K121" s="5">
        <v>2</v>
      </c>
      <c r="L121" s="5"/>
    </row>
    <row r="122" spans="1:12">
      <c r="A122" s="8">
        <v>6327</v>
      </c>
      <c r="B122" s="8">
        <v>120</v>
      </c>
      <c r="C122" s="5">
        <v>1</v>
      </c>
      <c r="D122" s="5"/>
      <c r="E122" s="5">
        <v>1</v>
      </c>
      <c r="F122" s="5"/>
      <c r="G122" s="5">
        <v>1</v>
      </c>
      <c r="H122" s="5">
        <v>2</v>
      </c>
      <c r="I122" s="5">
        <v>1</v>
      </c>
      <c r="J122" s="5">
        <v>1</v>
      </c>
      <c r="K122" s="5">
        <v>2</v>
      </c>
      <c r="L122" s="5"/>
    </row>
    <row r="123" spans="1:12">
      <c r="A123" s="8">
        <v>6327</v>
      </c>
      <c r="B123" s="8">
        <v>121</v>
      </c>
      <c r="C123" s="5">
        <v>1</v>
      </c>
      <c r="D123" s="5"/>
      <c r="E123" s="5">
        <v>1</v>
      </c>
      <c r="F123" s="5"/>
      <c r="G123" s="5">
        <v>1</v>
      </c>
      <c r="H123" s="5">
        <v>2</v>
      </c>
      <c r="I123" s="5">
        <v>1</v>
      </c>
      <c r="J123" s="5">
        <v>1</v>
      </c>
      <c r="K123" s="5">
        <v>2</v>
      </c>
      <c r="L123" s="5"/>
    </row>
    <row r="124" spans="1:12">
      <c r="A124" s="8">
        <v>6327</v>
      </c>
      <c r="B124" s="8">
        <v>122</v>
      </c>
      <c r="C124" s="5">
        <v>1</v>
      </c>
      <c r="D124" s="5"/>
      <c r="E124" s="5">
        <v>1</v>
      </c>
      <c r="F124" s="5"/>
      <c r="G124" s="5">
        <v>2</v>
      </c>
      <c r="H124" s="5">
        <v>2</v>
      </c>
      <c r="I124" s="5">
        <v>1</v>
      </c>
      <c r="J124" s="5">
        <v>1</v>
      </c>
      <c r="K124" s="5">
        <v>2</v>
      </c>
      <c r="L124" s="5"/>
    </row>
    <row r="125" spans="1:12">
      <c r="A125" s="8">
        <v>6327</v>
      </c>
      <c r="B125" s="8">
        <v>123</v>
      </c>
      <c r="C125" s="5">
        <v>1</v>
      </c>
      <c r="D125" s="5"/>
      <c r="E125" s="5">
        <v>1</v>
      </c>
      <c r="F125" s="5"/>
      <c r="G125" s="5">
        <v>2</v>
      </c>
      <c r="H125" s="5">
        <v>2</v>
      </c>
      <c r="I125" s="5">
        <v>1</v>
      </c>
      <c r="J125" s="5">
        <v>2</v>
      </c>
      <c r="K125" s="5">
        <v>2</v>
      </c>
      <c r="L125" s="5"/>
    </row>
    <row r="126" spans="1:12">
      <c r="A126" s="8">
        <v>6327</v>
      </c>
      <c r="B126" s="8">
        <v>124</v>
      </c>
      <c r="C126" s="5">
        <v>1</v>
      </c>
      <c r="D126" s="5"/>
      <c r="E126" s="5">
        <v>1</v>
      </c>
      <c r="F126" s="5"/>
      <c r="G126" s="5">
        <v>2</v>
      </c>
      <c r="H126" s="5">
        <v>2</v>
      </c>
      <c r="I126" s="5">
        <v>1</v>
      </c>
      <c r="J126" s="5">
        <v>2</v>
      </c>
      <c r="K126" s="5">
        <v>2</v>
      </c>
      <c r="L126" s="5"/>
    </row>
    <row r="127" spans="1:12">
      <c r="A127" s="8">
        <v>6327</v>
      </c>
      <c r="B127" s="8">
        <v>125</v>
      </c>
      <c r="C127" s="5">
        <v>1</v>
      </c>
      <c r="D127" s="5"/>
      <c r="E127" s="5">
        <v>1</v>
      </c>
      <c r="F127" s="5"/>
      <c r="G127" s="5">
        <v>1</v>
      </c>
      <c r="H127" s="5">
        <v>2</v>
      </c>
      <c r="I127" s="5">
        <v>1</v>
      </c>
      <c r="J127" s="5">
        <v>2</v>
      </c>
      <c r="K127" s="5">
        <v>2</v>
      </c>
      <c r="L127" s="5"/>
    </row>
    <row r="128" spans="1:12">
      <c r="A128" s="8">
        <v>6327</v>
      </c>
      <c r="B128" s="8">
        <v>126</v>
      </c>
      <c r="C128" s="5">
        <v>1</v>
      </c>
      <c r="D128" s="5"/>
      <c r="E128" s="5">
        <v>1</v>
      </c>
      <c r="F128" s="5"/>
      <c r="G128" s="5">
        <v>2</v>
      </c>
      <c r="H128" s="5">
        <v>2</v>
      </c>
      <c r="I128" s="5">
        <v>1</v>
      </c>
      <c r="J128" s="5">
        <v>2</v>
      </c>
      <c r="K128" s="5">
        <v>2</v>
      </c>
      <c r="L128" s="5"/>
    </row>
    <row r="129" spans="1:12">
      <c r="A129" s="8">
        <v>6327</v>
      </c>
      <c r="B129" s="8">
        <v>127</v>
      </c>
      <c r="C129" s="5">
        <v>1</v>
      </c>
      <c r="D129" s="5"/>
      <c r="E129" s="5">
        <v>1</v>
      </c>
      <c r="F129" s="5"/>
      <c r="G129" s="5">
        <v>1</v>
      </c>
      <c r="H129" s="5">
        <v>2</v>
      </c>
      <c r="I129" s="5">
        <v>1</v>
      </c>
      <c r="J129" s="5">
        <v>2</v>
      </c>
      <c r="K129" s="5">
        <v>2</v>
      </c>
      <c r="L129" s="5"/>
    </row>
    <row r="130" spans="1:12">
      <c r="A130" s="8">
        <v>6327</v>
      </c>
      <c r="B130" s="8">
        <v>128</v>
      </c>
      <c r="C130" s="5">
        <v>1</v>
      </c>
      <c r="D130" s="5"/>
      <c r="E130" s="5">
        <v>1</v>
      </c>
      <c r="F130" s="5"/>
      <c r="G130" s="5">
        <v>2</v>
      </c>
      <c r="H130" s="5">
        <v>2</v>
      </c>
      <c r="I130" s="5">
        <v>1</v>
      </c>
      <c r="J130" s="5">
        <v>2</v>
      </c>
      <c r="K130" s="5">
        <v>2</v>
      </c>
      <c r="L130" s="5"/>
    </row>
    <row r="131" spans="1:12">
      <c r="A131" s="8">
        <v>6327</v>
      </c>
      <c r="B131" s="8">
        <v>129</v>
      </c>
      <c r="C131" s="5">
        <v>1</v>
      </c>
      <c r="D131" s="5"/>
      <c r="E131" s="5">
        <v>1</v>
      </c>
      <c r="F131" s="5"/>
      <c r="G131" s="5">
        <v>1</v>
      </c>
      <c r="H131" s="5">
        <v>2</v>
      </c>
      <c r="I131" s="5">
        <v>1</v>
      </c>
      <c r="J131" s="5">
        <v>2</v>
      </c>
      <c r="K131" s="5">
        <v>2</v>
      </c>
      <c r="L131" s="5"/>
    </row>
    <row r="132" spans="1:12">
      <c r="A132" s="8">
        <v>6327</v>
      </c>
      <c r="B132" s="8">
        <v>130</v>
      </c>
      <c r="C132" s="5">
        <v>1</v>
      </c>
      <c r="D132" s="5"/>
      <c r="E132" s="5">
        <v>1</v>
      </c>
      <c r="F132" s="5"/>
      <c r="G132" s="5">
        <v>1</v>
      </c>
      <c r="H132" s="5">
        <v>2</v>
      </c>
      <c r="I132" s="5">
        <v>1</v>
      </c>
      <c r="J132" s="5">
        <v>2</v>
      </c>
      <c r="K132" s="5">
        <v>2</v>
      </c>
      <c r="L132" s="5"/>
    </row>
    <row r="133" spans="1:12">
      <c r="A133" s="8">
        <v>6327</v>
      </c>
      <c r="B133" s="8">
        <v>131</v>
      </c>
      <c r="C133" s="5">
        <v>1</v>
      </c>
      <c r="D133" s="5"/>
      <c r="E133" s="5">
        <v>1</v>
      </c>
      <c r="F133" s="5"/>
      <c r="G133" s="5">
        <v>1</v>
      </c>
      <c r="H133" s="5">
        <v>2</v>
      </c>
      <c r="I133" s="5">
        <v>1</v>
      </c>
      <c r="J133" s="5">
        <v>2</v>
      </c>
      <c r="K133" s="5">
        <v>2</v>
      </c>
      <c r="L133" s="5"/>
    </row>
    <row r="134" spans="1:12">
      <c r="A134" s="8">
        <v>6327</v>
      </c>
      <c r="B134" s="8">
        <v>132</v>
      </c>
      <c r="C134" s="5">
        <v>1</v>
      </c>
      <c r="D134" s="5"/>
      <c r="E134" s="5">
        <v>1</v>
      </c>
      <c r="F134" s="5"/>
      <c r="G134" s="5">
        <v>1</v>
      </c>
      <c r="H134" s="5">
        <v>2</v>
      </c>
      <c r="I134" s="5">
        <v>1</v>
      </c>
      <c r="J134" s="5">
        <v>2</v>
      </c>
      <c r="K134" s="5">
        <v>2</v>
      </c>
      <c r="L134" s="5"/>
    </row>
    <row r="135" spans="1:12">
      <c r="A135" s="8">
        <v>6327</v>
      </c>
      <c r="B135" s="8">
        <v>133</v>
      </c>
      <c r="C135" s="5">
        <v>1</v>
      </c>
      <c r="D135" s="5"/>
      <c r="E135" s="5">
        <v>1</v>
      </c>
      <c r="F135" s="5"/>
      <c r="G135" s="5">
        <v>2</v>
      </c>
      <c r="H135" s="5">
        <v>2</v>
      </c>
      <c r="I135" s="5">
        <v>1</v>
      </c>
      <c r="J135" s="5">
        <v>2</v>
      </c>
      <c r="K135" s="5">
        <v>2</v>
      </c>
      <c r="L135" s="5"/>
    </row>
    <row r="136" spans="1:12">
      <c r="A136" s="8">
        <v>6327</v>
      </c>
      <c r="B136" s="8">
        <v>134</v>
      </c>
      <c r="C136" s="5">
        <v>1</v>
      </c>
      <c r="D136" s="5"/>
      <c r="E136" s="5">
        <v>1</v>
      </c>
      <c r="F136" s="5"/>
      <c r="G136" s="5">
        <v>1</v>
      </c>
      <c r="H136" s="5">
        <v>2</v>
      </c>
      <c r="I136" s="5">
        <v>1</v>
      </c>
      <c r="J136" s="5">
        <v>2</v>
      </c>
      <c r="K136" s="5">
        <v>2</v>
      </c>
      <c r="L136" s="5"/>
    </row>
    <row r="137" spans="1:12">
      <c r="A137" s="8">
        <v>6327</v>
      </c>
      <c r="B137" s="8">
        <v>135</v>
      </c>
      <c r="C137" s="5">
        <v>1</v>
      </c>
      <c r="D137" s="5"/>
      <c r="E137" s="5">
        <v>1</v>
      </c>
      <c r="F137" s="5"/>
      <c r="G137" s="5">
        <v>1</v>
      </c>
      <c r="H137" s="5">
        <v>2</v>
      </c>
      <c r="I137" s="5">
        <v>1</v>
      </c>
      <c r="J137" s="5">
        <v>2</v>
      </c>
      <c r="K137" s="5">
        <v>2</v>
      </c>
      <c r="L137" s="5"/>
    </row>
    <row r="138" spans="1:12">
      <c r="A138" s="8">
        <v>6327</v>
      </c>
      <c r="B138" s="8">
        <v>136</v>
      </c>
      <c r="C138" s="5">
        <v>1</v>
      </c>
      <c r="D138" s="5"/>
      <c r="E138" s="5">
        <v>1</v>
      </c>
      <c r="F138" s="5"/>
      <c r="G138" s="5">
        <v>2</v>
      </c>
      <c r="H138" s="5">
        <v>2</v>
      </c>
      <c r="I138" s="5">
        <v>1</v>
      </c>
      <c r="J138" s="5">
        <v>2</v>
      </c>
      <c r="K138" s="5">
        <v>2</v>
      </c>
      <c r="L138" s="5"/>
    </row>
    <row r="139" spans="1:12">
      <c r="A139" s="8">
        <v>6327</v>
      </c>
      <c r="B139" s="8">
        <v>137</v>
      </c>
      <c r="C139" s="5">
        <v>1</v>
      </c>
      <c r="D139" s="5"/>
      <c r="E139" s="5">
        <v>1</v>
      </c>
      <c r="F139" s="5"/>
      <c r="G139" s="5">
        <v>1</v>
      </c>
      <c r="H139" s="5">
        <v>2</v>
      </c>
      <c r="I139" s="5">
        <v>1</v>
      </c>
      <c r="J139" s="5">
        <v>2</v>
      </c>
      <c r="K139" s="5">
        <v>2</v>
      </c>
      <c r="L139" s="5"/>
    </row>
    <row r="140" spans="1:12">
      <c r="A140" s="8">
        <v>6327</v>
      </c>
      <c r="B140" s="8">
        <v>138</v>
      </c>
      <c r="C140" s="5">
        <v>1</v>
      </c>
      <c r="D140" s="5"/>
      <c r="E140" s="5">
        <v>1</v>
      </c>
      <c r="F140" s="5"/>
      <c r="G140" s="5">
        <v>1</v>
      </c>
      <c r="H140" s="5">
        <v>2</v>
      </c>
      <c r="I140" s="5">
        <v>1</v>
      </c>
      <c r="J140" s="5">
        <v>2</v>
      </c>
      <c r="K140" s="5">
        <v>2</v>
      </c>
      <c r="L140" s="5"/>
    </row>
    <row r="141" spans="1:12">
      <c r="A141" s="8">
        <v>6327</v>
      </c>
      <c r="B141" s="8">
        <v>139</v>
      </c>
      <c r="C141" s="5">
        <v>1</v>
      </c>
      <c r="D141" s="5"/>
      <c r="E141" s="5">
        <v>1</v>
      </c>
      <c r="F141" s="5"/>
      <c r="G141" s="5">
        <v>1</v>
      </c>
      <c r="H141" s="5">
        <v>2</v>
      </c>
      <c r="I141" s="5">
        <v>1</v>
      </c>
      <c r="J141" s="5">
        <v>2</v>
      </c>
      <c r="K141" s="5">
        <v>2</v>
      </c>
      <c r="L141" s="5"/>
    </row>
    <row r="142" spans="1:12">
      <c r="A142" s="8">
        <v>6327</v>
      </c>
      <c r="B142" s="8">
        <v>140</v>
      </c>
      <c r="C142" s="5">
        <v>1</v>
      </c>
      <c r="D142" s="5"/>
      <c r="E142" s="5">
        <v>1</v>
      </c>
      <c r="F142" s="5"/>
      <c r="G142" s="5">
        <v>2</v>
      </c>
      <c r="H142" s="5">
        <v>2</v>
      </c>
      <c r="I142" s="5">
        <v>1</v>
      </c>
      <c r="J142" s="5">
        <v>2</v>
      </c>
      <c r="K142" s="5">
        <v>2</v>
      </c>
      <c r="L142" s="5"/>
    </row>
    <row r="143" spans="1:12">
      <c r="A143" s="8">
        <v>6327</v>
      </c>
      <c r="B143" s="8">
        <v>141</v>
      </c>
      <c r="C143" s="5">
        <v>1</v>
      </c>
      <c r="D143" s="5"/>
      <c r="E143" s="5">
        <v>1</v>
      </c>
      <c r="F143" s="5"/>
      <c r="G143" s="5">
        <v>2</v>
      </c>
      <c r="H143" s="5">
        <v>2</v>
      </c>
      <c r="I143" s="5">
        <v>1</v>
      </c>
      <c r="J143" s="5">
        <v>2</v>
      </c>
      <c r="K143" s="5">
        <v>2</v>
      </c>
      <c r="L143" s="5"/>
    </row>
    <row r="144" spans="1:12">
      <c r="A144" s="8">
        <v>6327</v>
      </c>
      <c r="B144" s="8">
        <v>142</v>
      </c>
      <c r="C144" s="5">
        <v>1</v>
      </c>
      <c r="D144" s="5"/>
      <c r="E144" s="5">
        <v>1</v>
      </c>
      <c r="F144" s="5"/>
      <c r="G144" s="5">
        <v>2</v>
      </c>
      <c r="H144" s="5">
        <v>2</v>
      </c>
      <c r="I144" s="5">
        <v>1</v>
      </c>
      <c r="J144" s="5">
        <v>2</v>
      </c>
      <c r="K144" s="5">
        <v>2</v>
      </c>
      <c r="L144" s="5"/>
    </row>
    <row r="145" spans="1:12">
      <c r="A145" s="8">
        <v>6327</v>
      </c>
      <c r="B145" s="8">
        <v>143</v>
      </c>
      <c r="C145" s="5">
        <v>1</v>
      </c>
      <c r="D145" s="5"/>
      <c r="E145" s="5">
        <v>1</v>
      </c>
      <c r="F145" s="5"/>
      <c r="G145" s="5">
        <v>1</v>
      </c>
      <c r="H145" s="5">
        <v>2</v>
      </c>
      <c r="I145" s="5">
        <v>1</v>
      </c>
      <c r="J145" s="5">
        <v>1</v>
      </c>
      <c r="K145" s="5">
        <v>2</v>
      </c>
      <c r="L145" s="5"/>
    </row>
    <row r="146" spans="1:12">
      <c r="A146" s="8">
        <v>6327</v>
      </c>
      <c r="B146" s="8">
        <v>144</v>
      </c>
      <c r="C146" s="5">
        <v>1</v>
      </c>
      <c r="D146" s="5"/>
      <c r="E146" s="5">
        <v>1</v>
      </c>
      <c r="F146" s="5"/>
      <c r="G146" s="5">
        <v>1</v>
      </c>
      <c r="H146" s="5">
        <v>2</v>
      </c>
      <c r="I146" s="5">
        <v>1</v>
      </c>
      <c r="J146" s="5">
        <v>1</v>
      </c>
      <c r="K146" s="5">
        <v>2</v>
      </c>
      <c r="L146" s="5"/>
    </row>
    <row r="147" spans="1:12">
      <c r="A147" s="8">
        <v>6327</v>
      </c>
      <c r="B147" s="8">
        <v>145</v>
      </c>
      <c r="C147" s="5">
        <v>1</v>
      </c>
      <c r="D147" s="5"/>
      <c r="E147" s="5">
        <v>1</v>
      </c>
      <c r="F147" s="5"/>
      <c r="G147" s="5">
        <v>1</v>
      </c>
      <c r="H147" s="5">
        <v>2</v>
      </c>
      <c r="I147" s="5">
        <v>1</v>
      </c>
      <c r="J147" s="5">
        <v>1</v>
      </c>
      <c r="K147" s="5">
        <v>2</v>
      </c>
      <c r="L147" s="5"/>
    </row>
    <row r="148" spans="1:12">
      <c r="A148" s="8">
        <v>6327</v>
      </c>
      <c r="B148" s="8">
        <v>146</v>
      </c>
      <c r="C148" s="5">
        <v>1</v>
      </c>
      <c r="D148" s="5"/>
      <c r="E148" s="5">
        <v>1</v>
      </c>
      <c r="F148" s="5"/>
      <c r="G148" s="5">
        <v>2</v>
      </c>
      <c r="H148" s="5">
        <v>2</v>
      </c>
      <c r="I148" s="5">
        <v>1</v>
      </c>
      <c r="J148" s="5">
        <v>1</v>
      </c>
      <c r="K148" s="5">
        <v>2</v>
      </c>
      <c r="L148" s="5"/>
    </row>
    <row r="149" spans="1:12">
      <c r="A149" s="8">
        <v>6327</v>
      </c>
      <c r="B149" s="8">
        <v>147</v>
      </c>
      <c r="C149" s="5">
        <v>1</v>
      </c>
      <c r="D149" s="5"/>
      <c r="E149" s="5">
        <v>1</v>
      </c>
      <c r="F149" s="5"/>
      <c r="G149" s="5">
        <v>1</v>
      </c>
      <c r="H149" s="5">
        <v>2</v>
      </c>
      <c r="I149" s="5">
        <v>1</v>
      </c>
      <c r="J149" s="5">
        <v>1</v>
      </c>
      <c r="K149" s="5">
        <v>2</v>
      </c>
      <c r="L149" s="5"/>
    </row>
    <row r="150" spans="1:12">
      <c r="A150" s="8">
        <v>6327</v>
      </c>
      <c r="B150" s="8">
        <v>148</v>
      </c>
      <c r="C150" s="5">
        <v>1</v>
      </c>
      <c r="D150" s="5"/>
      <c r="E150" s="5">
        <v>1</v>
      </c>
      <c r="F150" s="5"/>
      <c r="G150" s="5">
        <v>1</v>
      </c>
      <c r="H150" s="5">
        <v>2</v>
      </c>
      <c r="I150" s="5">
        <v>1</v>
      </c>
      <c r="J150" s="5">
        <v>1</v>
      </c>
      <c r="K150" s="5">
        <v>2</v>
      </c>
      <c r="L150" s="5"/>
    </row>
    <row r="151" spans="1:12">
      <c r="A151" s="8">
        <v>6327</v>
      </c>
      <c r="B151" s="8">
        <v>149</v>
      </c>
      <c r="C151" s="5">
        <v>1</v>
      </c>
      <c r="D151" s="5"/>
      <c r="E151" s="5">
        <v>1</v>
      </c>
      <c r="F151" s="5"/>
      <c r="G151" s="5">
        <v>1</v>
      </c>
      <c r="H151" s="5">
        <v>2</v>
      </c>
      <c r="I151" s="5">
        <v>1</v>
      </c>
      <c r="J151" s="5">
        <v>1</v>
      </c>
      <c r="K151" s="5">
        <v>2</v>
      </c>
      <c r="L151" s="5"/>
    </row>
    <row r="152" spans="1:12">
      <c r="A152" s="8">
        <v>6327</v>
      </c>
      <c r="B152" s="8">
        <v>150</v>
      </c>
      <c r="C152" s="5">
        <v>1</v>
      </c>
      <c r="D152" s="5"/>
      <c r="E152" s="5">
        <v>1</v>
      </c>
      <c r="F152" s="5"/>
      <c r="G152" s="5">
        <v>1</v>
      </c>
      <c r="H152" s="5">
        <v>2</v>
      </c>
      <c r="I152" s="5">
        <v>1</v>
      </c>
      <c r="J152" s="5">
        <v>1</v>
      </c>
      <c r="K152" s="5">
        <v>2</v>
      </c>
      <c r="L152" s="5"/>
    </row>
    <row r="153" spans="1:12">
      <c r="A153" s="8">
        <v>6327</v>
      </c>
      <c r="B153" s="8">
        <v>151</v>
      </c>
      <c r="C153" s="5">
        <v>1</v>
      </c>
      <c r="D153" s="5"/>
      <c r="E153" s="5">
        <v>1</v>
      </c>
      <c r="F153" s="5"/>
      <c r="G153" s="5">
        <v>1</v>
      </c>
      <c r="H153" s="5">
        <v>2</v>
      </c>
      <c r="I153" s="5">
        <v>1</v>
      </c>
      <c r="J153" s="5">
        <v>1</v>
      </c>
      <c r="K153" s="5">
        <v>2</v>
      </c>
      <c r="L153" s="5"/>
    </row>
    <row r="154" spans="1:12">
      <c r="A154" s="8">
        <v>6327</v>
      </c>
      <c r="B154" s="8">
        <v>152</v>
      </c>
      <c r="C154" s="5">
        <v>1</v>
      </c>
      <c r="D154" s="5"/>
      <c r="E154" s="5">
        <v>1</v>
      </c>
      <c r="F154" s="5"/>
      <c r="G154" s="5">
        <v>1</v>
      </c>
      <c r="H154" s="5">
        <v>2</v>
      </c>
      <c r="I154" s="5">
        <v>1</v>
      </c>
      <c r="J154" s="5">
        <v>1</v>
      </c>
      <c r="K154" s="5">
        <v>2</v>
      </c>
      <c r="L154" s="5"/>
    </row>
    <row r="155" spans="1:12">
      <c r="A155" s="8">
        <v>6327</v>
      </c>
      <c r="B155" s="8">
        <v>153</v>
      </c>
      <c r="C155" s="5">
        <v>1</v>
      </c>
      <c r="D155" s="5"/>
      <c r="E155" s="5">
        <v>1</v>
      </c>
      <c r="F155" s="5"/>
      <c r="G155" s="5">
        <v>2</v>
      </c>
      <c r="H155" s="5">
        <v>2</v>
      </c>
      <c r="I155" s="5">
        <v>1</v>
      </c>
      <c r="J155" s="5">
        <v>1</v>
      </c>
      <c r="K155" s="5">
        <v>2</v>
      </c>
      <c r="L155" s="5"/>
    </row>
    <row r="156" spans="1:12">
      <c r="A156" s="8">
        <v>6327</v>
      </c>
      <c r="B156" s="8">
        <v>154</v>
      </c>
      <c r="C156" s="5">
        <v>1</v>
      </c>
      <c r="D156" s="5"/>
      <c r="E156" s="5">
        <v>1</v>
      </c>
      <c r="F156" s="5"/>
      <c r="G156" s="5">
        <v>2</v>
      </c>
      <c r="H156" s="5">
        <v>2</v>
      </c>
      <c r="I156" s="5">
        <v>1</v>
      </c>
      <c r="J156" s="5">
        <v>2</v>
      </c>
      <c r="K156" s="5">
        <v>2</v>
      </c>
      <c r="L156" s="5"/>
    </row>
    <row r="157" spans="1:12">
      <c r="A157" s="8">
        <v>6327</v>
      </c>
      <c r="B157" s="8">
        <v>155</v>
      </c>
      <c r="C157" s="5">
        <v>1</v>
      </c>
      <c r="D157" s="5"/>
      <c r="E157" s="5">
        <v>1</v>
      </c>
      <c r="F157" s="5"/>
      <c r="G157" s="5">
        <v>2</v>
      </c>
      <c r="H157" s="5">
        <v>2</v>
      </c>
      <c r="I157" s="5">
        <v>1</v>
      </c>
      <c r="J157" s="5">
        <v>2</v>
      </c>
      <c r="K157" s="5">
        <v>2</v>
      </c>
      <c r="L157" s="5"/>
    </row>
    <row r="158" spans="1:12">
      <c r="A158" s="8">
        <v>6327</v>
      </c>
      <c r="B158" s="8">
        <v>156</v>
      </c>
      <c r="C158" s="5">
        <v>1</v>
      </c>
      <c r="D158" s="5"/>
      <c r="E158" s="5">
        <v>1</v>
      </c>
      <c r="F158" s="5"/>
      <c r="G158" s="5">
        <v>1</v>
      </c>
      <c r="H158" s="5">
        <v>2</v>
      </c>
      <c r="I158" s="5">
        <v>1</v>
      </c>
      <c r="J158" s="5">
        <v>2</v>
      </c>
      <c r="K158" s="5">
        <v>2</v>
      </c>
      <c r="L158" s="5"/>
    </row>
    <row r="159" spans="1:12">
      <c r="A159" s="8">
        <v>6327</v>
      </c>
      <c r="B159" s="8">
        <v>157</v>
      </c>
      <c r="C159" s="5">
        <v>1</v>
      </c>
      <c r="D159" s="5"/>
      <c r="E159" s="5">
        <v>1</v>
      </c>
      <c r="F159" s="5"/>
      <c r="G159" s="5">
        <v>2</v>
      </c>
      <c r="H159" s="5">
        <v>2</v>
      </c>
      <c r="I159" s="5">
        <v>1</v>
      </c>
      <c r="J159" s="5">
        <v>2</v>
      </c>
      <c r="K159" s="5">
        <v>2</v>
      </c>
      <c r="L159" s="5"/>
    </row>
    <row r="160" spans="1:12">
      <c r="A160" s="8">
        <v>6327</v>
      </c>
      <c r="B160" s="8">
        <v>158</v>
      </c>
      <c r="C160" s="5">
        <v>1</v>
      </c>
      <c r="D160" s="5"/>
      <c r="E160" s="5">
        <v>1</v>
      </c>
      <c r="F160" s="5"/>
      <c r="G160" s="5">
        <v>1</v>
      </c>
      <c r="H160" s="5">
        <v>2</v>
      </c>
      <c r="I160" s="5">
        <v>1</v>
      </c>
      <c r="J160" s="5">
        <v>2</v>
      </c>
      <c r="K160" s="5">
        <v>2</v>
      </c>
      <c r="L160" s="5"/>
    </row>
    <row r="161" spans="1:12">
      <c r="A161" s="8">
        <v>6327</v>
      </c>
      <c r="B161" s="8">
        <v>159</v>
      </c>
      <c r="C161" s="5">
        <v>1</v>
      </c>
      <c r="D161" s="5"/>
      <c r="E161" s="5">
        <v>1</v>
      </c>
      <c r="F161" s="5"/>
      <c r="G161" s="5">
        <v>2</v>
      </c>
      <c r="H161" s="5">
        <v>2</v>
      </c>
      <c r="I161" s="5">
        <v>1</v>
      </c>
      <c r="J161" s="5">
        <v>2</v>
      </c>
      <c r="K161" s="5">
        <v>2</v>
      </c>
      <c r="L161" s="5"/>
    </row>
    <row r="162" spans="1:12">
      <c r="A162" s="8">
        <v>6327</v>
      </c>
      <c r="B162" s="8">
        <v>160</v>
      </c>
      <c r="C162" s="5">
        <v>1</v>
      </c>
      <c r="D162" s="5"/>
      <c r="E162" s="5">
        <v>1</v>
      </c>
      <c r="F162" s="5"/>
      <c r="G162" s="5">
        <v>1</v>
      </c>
      <c r="H162" s="5">
        <v>2</v>
      </c>
      <c r="I162" s="5">
        <v>1</v>
      </c>
      <c r="J162" s="5">
        <v>2</v>
      </c>
      <c r="K162" s="5">
        <v>2</v>
      </c>
      <c r="L162" s="5"/>
    </row>
    <row r="163" spans="1:12">
      <c r="A163" s="8">
        <v>6327</v>
      </c>
      <c r="B163" s="8">
        <v>161</v>
      </c>
      <c r="C163" s="5">
        <v>1</v>
      </c>
      <c r="D163" s="5"/>
      <c r="E163" s="5">
        <v>1</v>
      </c>
      <c r="F163" s="5"/>
      <c r="G163" s="5">
        <v>1</v>
      </c>
      <c r="H163" s="5">
        <v>2</v>
      </c>
      <c r="I163" s="5">
        <v>1</v>
      </c>
      <c r="J163" s="5">
        <v>2</v>
      </c>
      <c r="K163" s="5">
        <v>2</v>
      </c>
      <c r="L163" s="5"/>
    </row>
    <row r="164" spans="1:12">
      <c r="A164" s="8">
        <v>6327</v>
      </c>
      <c r="B164" s="8">
        <v>162</v>
      </c>
      <c r="C164" s="5">
        <v>1</v>
      </c>
      <c r="D164" s="5"/>
      <c r="E164" s="5">
        <v>1</v>
      </c>
      <c r="F164" s="5"/>
      <c r="G164" s="5">
        <v>1</v>
      </c>
      <c r="H164" s="5">
        <v>2</v>
      </c>
      <c r="I164" s="5">
        <v>1</v>
      </c>
      <c r="J164" s="5">
        <v>2</v>
      </c>
      <c r="K164" s="5">
        <v>2</v>
      </c>
      <c r="L164" s="5"/>
    </row>
    <row r="165" spans="1:12">
      <c r="A165" s="8">
        <v>6327</v>
      </c>
      <c r="B165" s="8">
        <v>163</v>
      </c>
      <c r="C165" s="5">
        <v>1</v>
      </c>
      <c r="D165" s="5"/>
      <c r="E165" s="5">
        <v>1</v>
      </c>
      <c r="F165" s="5"/>
      <c r="G165" s="5">
        <v>1</v>
      </c>
      <c r="H165" s="5">
        <v>2</v>
      </c>
      <c r="I165" s="5">
        <v>1</v>
      </c>
      <c r="J165" s="5">
        <v>2</v>
      </c>
      <c r="K165" s="5">
        <v>2</v>
      </c>
      <c r="L165" s="5"/>
    </row>
    <row r="166" spans="1:12">
      <c r="A166" s="8">
        <v>6327</v>
      </c>
      <c r="B166" s="8">
        <v>164</v>
      </c>
      <c r="C166" s="5">
        <v>1</v>
      </c>
      <c r="D166" s="5"/>
      <c r="E166" s="5">
        <v>1</v>
      </c>
      <c r="F166" s="5"/>
      <c r="G166" s="5">
        <v>2</v>
      </c>
      <c r="H166" s="5">
        <v>2</v>
      </c>
      <c r="I166" s="5">
        <v>1</v>
      </c>
      <c r="J166" s="5">
        <v>2</v>
      </c>
      <c r="K166" s="5">
        <v>2</v>
      </c>
      <c r="L166" s="5"/>
    </row>
    <row r="167" spans="1:12">
      <c r="A167" s="8">
        <v>6327</v>
      </c>
      <c r="B167" s="8">
        <v>165</v>
      </c>
      <c r="C167" s="5">
        <v>1</v>
      </c>
      <c r="D167" s="5"/>
      <c r="E167" s="5">
        <v>1</v>
      </c>
      <c r="F167" s="5"/>
      <c r="G167" s="5">
        <v>1</v>
      </c>
      <c r="H167" s="5">
        <v>2</v>
      </c>
      <c r="I167" s="5">
        <v>1</v>
      </c>
      <c r="J167" s="5">
        <v>2</v>
      </c>
      <c r="K167" s="5">
        <v>2</v>
      </c>
      <c r="L167" s="5"/>
    </row>
    <row r="168" spans="1:12">
      <c r="A168" s="8">
        <v>6327</v>
      </c>
      <c r="B168" s="8">
        <v>166</v>
      </c>
      <c r="C168" s="5">
        <v>1</v>
      </c>
      <c r="D168" s="5"/>
      <c r="E168" s="5">
        <v>1</v>
      </c>
      <c r="F168" s="5"/>
      <c r="G168" s="5">
        <v>1</v>
      </c>
      <c r="H168" s="5">
        <v>2</v>
      </c>
      <c r="I168" s="5">
        <v>1</v>
      </c>
      <c r="J168" s="5">
        <v>2</v>
      </c>
      <c r="K168" s="5">
        <v>2</v>
      </c>
      <c r="L168" s="5"/>
    </row>
    <row r="169" spans="1:12">
      <c r="A169" s="8">
        <v>6327</v>
      </c>
      <c r="B169" s="8">
        <v>167</v>
      </c>
      <c r="C169" s="5">
        <v>1</v>
      </c>
      <c r="D169" s="5"/>
      <c r="E169" s="5">
        <v>1</v>
      </c>
      <c r="F169" s="5"/>
      <c r="G169" s="5">
        <v>2</v>
      </c>
      <c r="H169" s="5">
        <v>2</v>
      </c>
      <c r="I169" s="5">
        <v>1</v>
      </c>
      <c r="J169" s="5">
        <v>2</v>
      </c>
      <c r="K169" s="5">
        <v>2</v>
      </c>
      <c r="L169" s="5"/>
    </row>
    <row r="170" spans="1:12">
      <c r="A170" s="8">
        <v>6327</v>
      </c>
      <c r="B170" s="8">
        <v>168</v>
      </c>
      <c r="C170" s="5">
        <v>1</v>
      </c>
      <c r="D170" s="5"/>
      <c r="E170" s="5">
        <v>1</v>
      </c>
      <c r="F170" s="5"/>
      <c r="G170" s="5">
        <v>1</v>
      </c>
      <c r="H170" s="5">
        <v>2</v>
      </c>
      <c r="I170" s="5">
        <v>1</v>
      </c>
      <c r="J170" s="5">
        <v>2</v>
      </c>
      <c r="K170" s="5">
        <v>2</v>
      </c>
      <c r="L170" s="5"/>
    </row>
    <row r="171" spans="1:12">
      <c r="A171" s="8">
        <v>6327</v>
      </c>
      <c r="B171" s="8">
        <v>169</v>
      </c>
      <c r="C171" s="5">
        <v>1</v>
      </c>
      <c r="D171" s="5"/>
      <c r="E171" s="5">
        <v>1</v>
      </c>
      <c r="F171" s="5"/>
      <c r="G171" s="5">
        <v>1</v>
      </c>
      <c r="H171" s="5">
        <v>2</v>
      </c>
      <c r="I171" s="5">
        <v>1</v>
      </c>
      <c r="J171" s="5">
        <v>2</v>
      </c>
      <c r="K171" s="5">
        <v>2</v>
      </c>
      <c r="L171" s="5"/>
    </row>
    <row r="172" spans="1:12">
      <c r="A172" s="8">
        <v>6327</v>
      </c>
      <c r="B172" s="8">
        <v>170</v>
      </c>
      <c r="C172" s="5">
        <v>1</v>
      </c>
      <c r="D172" s="5"/>
      <c r="E172" s="5">
        <v>1</v>
      </c>
      <c r="F172" s="5"/>
      <c r="G172" s="5">
        <v>1</v>
      </c>
      <c r="H172" s="5">
        <v>2</v>
      </c>
      <c r="I172" s="5">
        <v>1</v>
      </c>
      <c r="J172" s="5">
        <v>2</v>
      </c>
      <c r="K172" s="5">
        <v>2</v>
      </c>
      <c r="L172" s="5"/>
    </row>
    <row r="173" spans="1:12">
      <c r="A173" s="8">
        <v>6327</v>
      </c>
      <c r="B173" s="8">
        <v>171</v>
      </c>
      <c r="C173" s="5">
        <v>1</v>
      </c>
      <c r="D173" s="5"/>
      <c r="E173" s="5">
        <v>1</v>
      </c>
      <c r="F173" s="5"/>
      <c r="G173" s="5">
        <v>2</v>
      </c>
      <c r="H173" s="5">
        <v>2</v>
      </c>
      <c r="I173" s="5">
        <v>1</v>
      </c>
      <c r="J173" s="5">
        <v>2</v>
      </c>
      <c r="K173" s="5">
        <v>2</v>
      </c>
      <c r="L173" s="5"/>
    </row>
    <row r="174" spans="1:12">
      <c r="A174" s="8">
        <v>6327</v>
      </c>
      <c r="B174" s="8">
        <v>172</v>
      </c>
      <c r="C174" s="5">
        <v>1</v>
      </c>
      <c r="D174" s="5"/>
      <c r="E174" s="5">
        <v>1</v>
      </c>
      <c r="F174" s="5"/>
      <c r="G174" s="5">
        <v>2</v>
      </c>
      <c r="H174" s="5">
        <v>2</v>
      </c>
      <c r="I174" s="5">
        <v>1</v>
      </c>
      <c r="J174" s="5">
        <v>2</v>
      </c>
      <c r="K174" s="5">
        <v>2</v>
      </c>
      <c r="L174" s="5"/>
    </row>
    <row r="175" spans="1:12">
      <c r="A175" s="8">
        <v>6327</v>
      </c>
      <c r="B175" s="8">
        <v>173</v>
      </c>
      <c r="C175" s="5">
        <v>1</v>
      </c>
      <c r="D175" s="5"/>
      <c r="E175" s="5">
        <v>1</v>
      </c>
      <c r="F175" s="5"/>
      <c r="G175" s="5">
        <v>2</v>
      </c>
      <c r="H175" s="5">
        <v>2</v>
      </c>
      <c r="I175" s="5">
        <v>1</v>
      </c>
      <c r="J175" s="5">
        <v>2</v>
      </c>
      <c r="K175" s="5">
        <v>2</v>
      </c>
      <c r="L175" s="5"/>
    </row>
    <row r="176" spans="1:12">
      <c r="A176" s="8">
        <v>6327</v>
      </c>
      <c r="B176" s="8">
        <v>174</v>
      </c>
      <c r="C176" s="5">
        <v>1</v>
      </c>
      <c r="D176" s="5"/>
      <c r="E176" s="5">
        <v>1</v>
      </c>
      <c r="F176" s="5"/>
      <c r="G176" s="5">
        <v>1</v>
      </c>
      <c r="H176" s="5">
        <v>2</v>
      </c>
      <c r="I176" s="5">
        <v>1</v>
      </c>
      <c r="J176" s="5">
        <v>2</v>
      </c>
      <c r="K176" s="5">
        <v>2</v>
      </c>
      <c r="L176" s="5"/>
    </row>
    <row r="177" spans="1:12">
      <c r="A177" s="8">
        <v>6327</v>
      </c>
      <c r="B177" s="8">
        <v>175</v>
      </c>
      <c r="C177" s="5">
        <v>1</v>
      </c>
      <c r="D177" s="5"/>
      <c r="E177" s="5">
        <v>1</v>
      </c>
      <c r="F177" s="5"/>
      <c r="G177" s="5">
        <v>1</v>
      </c>
      <c r="H177" s="5">
        <v>2</v>
      </c>
      <c r="I177" s="5">
        <v>1</v>
      </c>
      <c r="J177" s="5">
        <v>2</v>
      </c>
      <c r="K177" s="5">
        <v>2</v>
      </c>
      <c r="L177" s="5"/>
    </row>
    <row r="178" spans="1:12">
      <c r="A178" s="8">
        <v>6327</v>
      </c>
      <c r="B178" s="8">
        <v>176</v>
      </c>
      <c r="C178" s="5">
        <v>1</v>
      </c>
      <c r="D178" s="5"/>
      <c r="E178" s="5">
        <v>1</v>
      </c>
      <c r="F178" s="5"/>
      <c r="G178" s="5">
        <v>1</v>
      </c>
      <c r="H178" s="5">
        <v>2</v>
      </c>
      <c r="I178" s="5">
        <v>1</v>
      </c>
      <c r="J178" s="5">
        <v>2</v>
      </c>
      <c r="K178" s="5">
        <v>2</v>
      </c>
      <c r="L178" s="5"/>
    </row>
    <row r="179" spans="1:12">
      <c r="A179" s="8">
        <v>6327</v>
      </c>
      <c r="B179" s="8">
        <v>177</v>
      </c>
      <c r="C179" s="5">
        <v>1</v>
      </c>
      <c r="D179" s="5"/>
      <c r="E179" s="5">
        <v>1</v>
      </c>
      <c r="F179" s="5"/>
      <c r="G179" s="5">
        <v>2</v>
      </c>
      <c r="H179" s="5">
        <v>2</v>
      </c>
      <c r="I179" s="5">
        <v>1</v>
      </c>
      <c r="J179" s="5">
        <v>2</v>
      </c>
      <c r="K179" s="5">
        <v>2</v>
      </c>
      <c r="L179" s="5"/>
    </row>
    <row r="180" spans="1:12">
      <c r="A180" s="8">
        <v>6327</v>
      </c>
      <c r="B180" s="8">
        <v>178</v>
      </c>
      <c r="C180" s="5">
        <v>1</v>
      </c>
      <c r="D180" s="5"/>
      <c r="E180" s="5">
        <v>1</v>
      </c>
      <c r="F180" s="5"/>
      <c r="G180" s="5">
        <v>2</v>
      </c>
      <c r="H180" s="5">
        <v>2</v>
      </c>
      <c r="I180" s="5">
        <v>1</v>
      </c>
      <c r="J180" s="5">
        <v>2</v>
      </c>
      <c r="K180" s="5">
        <v>2</v>
      </c>
      <c r="L180" s="5"/>
    </row>
    <row r="181" spans="1:12">
      <c r="A181" s="8">
        <v>6327</v>
      </c>
      <c r="B181" s="8">
        <v>179</v>
      </c>
      <c r="C181" s="5">
        <v>1</v>
      </c>
      <c r="D181" s="5"/>
      <c r="E181" s="5">
        <v>1</v>
      </c>
      <c r="F181" s="5"/>
      <c r="G181" s="5">
        <v>2</v>
      </c>
      <c r="H181" s="5">
        <v>2</v>
      </c>
      <c r="I181" s="5">
        <v>1</v>
      </c>
      <c r="J181" s="5">
        <v>2</v>
      </c>
      <c r="K181" s="5">
        <v>2</v>
      </c>
      <c r="L181" s="5"/>
    </row>
    <row r="182" spans="1:12">
      <c r="A182" s="8">
        <v>6327</v>
      </c>
      <c r="B182" s="8">
        <v>180</v>
      </c>
      <c r="C182" s="5">
        <v>1</v>
      </c>
      <c r="D182" s="5"/>
      <c r="E182" s="5">
        <v>1</v>
      </c>
      <c r="F182" s="5"/>
      <c r="G182" s="5">
        <v>2</v>
      </c>
      <c r="H182" s="5">
        <v>2</v>
      </c>
      <c r="I182" s="5">
        <v>1</v>
      </c>
      <c r="J182" s="5">
        <v>2</v>
      </c>
      <c r="K182" s="5">
        <v>2</v>
      </c>
      <c r="L182" s="5"/>
    </row>
    <row r="183" spans="1:12">
      <c r="A183" s="8">
        <v>6327</v>
      </c>
      <c r="B183" s="8">
        <v>181</v>
      </c>
      <c r="C183" s="5">
        <v>1</v>
      </c>
      <c r="D183" s="5"/>
      <c r="E183" s="5">
        <v>1</v>
      </c>
      <c r="F183" s="5"/>
      <c r="G183" s="5">
        <v>2</v>
      </c>
      <c r="H183" s="5">
        <v>2</v>
      </c>
      <c r="I183" s="5">
        <v>1</v>
      </c>
      <c r="J183" s="5">
        <v>2</v>
      </c>
      <c r="K183" s="5">
        <v>2</v>
      </c>
      <c r="L183" s="5"/>
    </row>
    <row r="184" spans="1:12">
      <c r="A184" s="8">
        <v>6327</v>
      </c>
      <c r="B184" s="8">
        <v>182</v>
      </c>
      <c r="C184" s="5">
        <v>1</v>
      </c>
      <c r="D184" s="5"/>
      <c r="E184" s="5">
        <v>1</v>
      </c>
      <c r="F184" s="5"/>
      <c r="G184" s="5">
        <v>2</v>
      </c>
      <c r="H184" s="5">
        <v>2</v>
      </c>
      <c r="I184" s="5">
        <v>1</v>
      </c>
      <c r="J184" s="5">
        <v>2</v>
      </c>
      <c r="K184" s="5">
        <v>2</v>
      </c>
      <c r="L184" s="5"/>
    </row>
    <row r="185" spans="1:12">
      <c r="A185" s="8">
        <v>6327</v>
      </c>
      <c r="B185" s="8">
        <v>183</v>
      </c>
      <c r="C185" s="5">
        <v>1</v>
      </c>
      <c r="D185" s="5"/>
      <c r="E185" s="5">
        <v>1</v>
      </c>
      <c r="F185" s="5"/>
      <c r="G185" s="5">
        <v>2</v>
      </c>
      <c r="H185" s="5">
        <v>2</v>
      </c>
      <c r="I185" s="5">
        <v>1</v>
      </c>
      <c r="J185" s="5">
        <v>2</v>
      </c>
      <c r="K185" s="5">
        <v>2</v>
      </c>
      <c r="L185" s="5"/>
    </row>
    <row r="186" spans="1:12">
      <c r="A186" s="8">
        <v>6327</v>
      </c>
      <c r="B186" s="8">
        <v>184</v>
      </c>
      <c r="C186" s="5">
        <v>1</v>
      </c>
      <c r="D186" s="5"/>
      <c r="E186" s="5">
        <v>1</v>
      </c>
      <c r="F186" s="5"/>
      <c r="G186" s="5">
        <v>2</v>
      </c>
      <c r="H186" s="5">
        <v>2</v>
      </c>
      <c r="I186" s="5">
        <v>1</v>
      </c>
      <c r="J186" s="5">
        <v>2</v>
      </c>
      <c r="K186" s="5">
        <v>2</v>
      </c>
      <c r="L186" s="5"/>
    </row>
    <row r="187" spans="1:12">
      <c r="A187" s="8">
        <v>6327</v>
      </c>
      <c r="B187" s="8">
        <v>185</v>
      </c>
      <c r="C187" s="5">
        <v>1</v>
      </c>
      <c r="D187" s="5"/>
      <c r="E187" s="5">
        <v>1</v>
      </c>
      <c r="F187" s="5"/>
      <c r="G187" s="5">
        <v>2</v>
      </c>
      <c r="H187" s="5">
        <v>2</v>
      </c>
      <c r="I187" s="5">
        <v>1</v>
      </c>
      <c r="J187" s="5">
        <v>2</v>
      </c>
      <c r="K187" s="5">
        <v>2</v>
      </c>
      <c r="L187" s="5"/>
    </row>
    <row r="188" spans="1:12">
      <c r="A188" s="8">
        <v>6327</v>
      </c>
      <c r="B188" s="8">
        <v>186</v>
      </c>
      <c r="C188" s="5">
        <v>1</v>
      </c>
      <c r="D188" s="5"/>
      <c r="E188" s="5">
        <v>1</v>
      </c>
      <c r="F188" s="5"/>
      <c r="G188" s="5">
        <v>2</v>
      </c>
      <c r="H188" s="5">
        <v>2</v>
      </c>
      <c r="I188" s="5">
        <v>1</v>
      </c>
      <c r="J188" s="5">
        <v>2</v>
      </c>
      <c r="K188" s="5">
        <v>2</v>
      </c>
      <c r="L188" s="5"/>
    </row>
    <row r="189" spans="1:12">
      <c r="A189" s="8">
        <v>6327</v>
      </c>
      <c r="B189" s="8">
        <v>187</v>
      </c>
      <c r="C189" s="5">
        <v>1</v>
      </c>
      <c r="D189" s="5"/>
      <c r="E189" s="5">
        <v>1</v>
      </c>
      <c r="F189" s="5"/>
      <c r="G189" s="5">
        <v>2</v>
      </c>
      <c r="H189" s="5">
        <v>2</v>
      </c>
      <c r="I189" s="5">
        <v>1</v>
      </c>
      <c r="J189" s="5">
        <v>2</v>
      </c>
      <c r="K189" s="5">
        <v>2</v>
      </c>
      <c r="L189" s="5"/>
    </row>
    <row r="190" spans="1:12">
      <c r="A190" s="8">
        <v>6327</v>
      </c>
      <c r="B190" s="8">
        <v>188</v>
      </c>
      <c r="C190" s="5">
        <v>1</v>
      </c>
      <c r="D190" s="5"/>
      <c r="E190" s="5">
        <v>1</v>
      </c>
      <c r="F190" s="5"/>
      <c r="G190" s="5">
        <v>2</v>
      </c>
      <c r="H190" s="5">
        <v>2</v>
      </c>
      <c r="I190" s="5">
        <v>1</v>
      </c>
      <c r="J190" s="5">
        <v>2</v>
      </c>
      <c r="K190" s="5">
        <v>2</v>
      </c>
      <c r="L190" s="5"/>
    </row>
    <row r="191" spans="1:12">
      <c r="A191" s="8">
        <v>6327</v>
      </c>
      <c r="B191" s="8">
        <v>189</v>
      </c>
      <c r="C191" s="5">
        <v>1</v>
      </c>
      <c r="D191" s="5"/>
      <c r="E191" s="5">
        <v>1</v>
      </c>
      <c r="F191" s="5"/>
      <c r="G191" s="5">
        <v>2</v>
      </c>
      <c r="H191" s="5">
        <v>2</v>
      </c>
      <c r="I191" s="5">
        <v>1</v>
      </c>
      <c r="J191" s="5">
        <v>2</v>
      </c>
      <c r="K191" s="5">
        <v>2</v>
      </c>
      <c r="L191" s="5"/>
    </row>
    <row r="192" spans="1:12">
      <c r="A192" s="8">
        <v>6327</v>
      </c>
      <c r="B192" s="8">
        <v>190</v>
      </c>
      <c r="C192" s="5">
        <v>1</v>
      </c>
      <c r="D192" s="5"/>
      <c r="E192" s="5">
        <v>1</v>
      </c>
      <c r="F192" s="5"/>
      <c r="G192" s="5">
        <v>2</v>
      </c>
      <c r="H192" s="5">
        <v>2</v>
      </c>
      <c r="I192" s="5">
        <v>1</v>
      </c>
      <c r="J192" s="5">
        <v>2</v>
      </c>
      <c r="K192" s="5">
        <v>2</v>
      </c>
      <c r="L192" s="5"/>
    </row>
    <row r="193" spans="1:12">
      <c r="A193" s="8">
        <v>6327</v>
      </c>
      <c r="B193" s="8">
        <v>191</v>
      </c>
      <c r="C193" s="5">
        <v>1</v>
      </c>
      <c r="D193" s="5"/>
      <c r="E193" s="5">
        <v>1</v>
      </c>
      <c r="F193" s="5"/>
      <c r="G193" s="5">
        <v>2</v>
      </c>
      <c r="H193" s="5">
        <v>2</v>
      </c>
      <c r="I193" s="5">
        <v>1</v>
      </c>
      <c r="J193" s="5">
        <v>2</v>
      </c>
      <c r="K193" s="5">
        <v>2</v>
      </c>
      <c r="L193" s="5"/>
    </row>
    <row r="194" spans="1:12">
      <c r="A194" s="8">
        <v>6327</v>
      </c>
      <c r="B194" s="8">
        <v>192</v>
      </c>
      <c r="C194" s="5">
        <v>1</v>
      </c>
      <c r="D194" s="5"/>
      <c r="E194" s="5">
        <v>1</v>
      </c>
      <c r="F194" s="5"/>
      <c r="G194" s="5">
        <v>2</v>
      </c>
      <c r="H194" s="5">
        <v>2</v>
      </c>
      <c r="I194" s="5">
        <v>1</v>
      </c>
      <c r="J194" s="5">
        <v>2</v>
      </c>
      <c r="K194" s="5">
        <v>2</v>
      </c>
      <c r="L194" s="5"/>
    </row>
    <row r="195" spans="1:12">
      <c r="A195" s="8">
        <v>6327</v>
      </c>
      <c r="B195" s="8">
        <v>193</v>
      </c>
      <c r="C195" s="5">
        <v>1</v>
      </c>
      <c r="D195" s="5"/>
      <c r="E195" s="5">
        <v>1</v>
      </c>
      <c r="F195" s="5"/>
      <c r="G195" s="5">
        <v>2</v>
      </c>
      <c r="H195" s="5">
        <v>2</v>
      </c>
      <c r="I195" s="5">
        <v>1</v>
      </c>
      <c r="J195" s="5">
        <v>2</v>
      </c>
      <c r="K195" s="5">
        <v>2</v>
      </c>
      <c r="L195" s="5"/>
    </row>
    <row r="196" spans="1:12">
      <c r="A196" s="8">
        <v>6327</v>
      </c>
      <c r="B196" s="8">
        <v>194</v>
      </c>
      <c r="C196" s="5">
        <v>1</v>
      </c>
      <c r="D196" s="5"/>
      <c r="E196" s="5">
        <v>1</v>
      </c>
      <c r="F196" s="5"/>
      <c r="G196" s="5">
        <v>2</v>
      </c>
      <c r="H196" s="5">
        <v>2</v>
      </c>
      <c r="I196" s="5">
        <v>1</v>
      </c>
      <c r="J196" s="5">
        <v>2</v>
      </c>
      <c r="K196" s="5">
        <v>2</v>
      </c>
      <c r="L196" s="5"/>
    </row>
    <row r="197" spans="1:12">
      <c r="A197" s="8">
        <v>6327</v>
      </c>
      <c r="B197" s="8">
        <v>195</v>
      </c>
      <c r="C197" s="5">
        <v>1</v>
      </c>
      <c r="D197" s="5"/>
      <c r="E197" s="5">
        <v>1</v>
      </c>
      <c r="F197" s="5"/>
      <c r="G197" s="5">
        <v>2</v>
      </c>
      <c r="H197" s="5">
        <v>2</v>
      </c>
      <c r="I197" s="5">
        <v>1</v>
      </c>
      <c r="J197" s="5">
        <v>2</v>
      </c>
      <c r="K197" s="5">
        <v>2</v>
      </c>
      <c r="L197" s="5"/>
    </row>
    <row r="198" spans="1:12">
      <c r="A198" s="8">
        <v>6327</v>
      </c>
      <c r="B198" s="8">
        <v>196</v>
      </c>
      <c r="C198" s="5">
        <v>1</v>
      </c>
      <c r="D198" s="5"/>
      <c r="E198" s="5">
        <v>1</v>
      </c>
      <c r="F198" s="5"/>
      <c r="G198" s="5">
        <v>2</v>
      </c>
      <c r="H198" s="5">
        <v>2</v>
      </c>
      <c r="I198" s="5">
        <v>1</v>
      </c>
      <c r="J198" s="5">
        <v>2</v>
      </c>
      <c r="K198" s="5">
        <v>2</v>
      </c>
      <c r="L198" s="5"/>
    </row>
    <row r="199" spans="1:12">
      <c r="A199" s="8">
        <v>6327</v>
      </c>
      <c r="B199" s="8">
        <v>197</v>
      </c>
      <c r="C199" s="5">
        <v>1</v>
      </c>
      <c r="D199" s="5"/>
      <c r="E199" s="5">
        <v>1</v>
      </c>
      <c r="F199" s="5"/>
      <c r="G199" s="5">
        <v>2</v>
      </c>
      <c r="H199" s="5">
        <v>2</v>
      </c>
      <c r="I199" s="5">
        <v>1</v>
      </c>
      <c r="J199" s="5">
        <v>2</v>
      </c>
      <c r="K199" s="5">
        <v>2</v>
      </c>
      <c r="L199" s="5"/>
    </row>
    <row r="200" spans="1:12">
      <c r="A200" s="8">
        <v>6327</v>
      </c>
      <c r="B200" s="8">
        <v>198</v>
      </c>
      <c r="C200" s="5">
        <v>1</v>
      </c>
      <c r="D200" s="5"/>
      <c r="E200" s="5">
        <v>1</v>
      </c>
      <c r="F200" s="5"/>
      <c r="G200" s="5">
        <v>2</v>
      </c>
      <c r="H200" s="5">
        <v>2</v>
      </c>
      <c r="I200" s="5">
        <v>1</v>
      </c>
      <c r="J200" s="5">
        <v>2</v>
      </c>
      <c r="K200" s="5">
        <v>2</v>
      </c>
      <c r="L200" s="5"/>
    </row>
    <row r="201" spans="1:12">
      <c r="A201" s="8">
        <v>6327</v>
      </c>
      <c r="B201" s="8">
        <v>199</v>
      </c>
      <c r="C201" s="5">
        <v>1</v>
      </c>
      <c r="D201" s="5"/>
      <c r="E201" s="5">
        <v>1</v>
      </c>
      <c r="F201" s="5"/>
      <c r="G201" s="5">
        <v>2</v>
      </c>
      <c r="H201" s="5">
        <v>2</v>
      </c>
      <c r="I201" s="5">
        <v>1</v>
      </c>
      <c r="J201" s="5">
        <v>2</v>
      </c>
      <c r="K201" s="5">
        <v>2</v>
      </c>
      <c r="L201" s="5"/>
    </row>
    <row r="202" spans="1:12">
      <c r="A202" s="8">
        <v>6327</v>
      </c>
      <c r="B202" s="8">
        <v>200</v>
      </c>
      <c r="C202" s="5">
        <v>1</v>
      </c>
      <c r="D202" s="5"/>
      <c r="E202" s="5">
        <v>1</v>
      </c>
      <c r="F202" s="5"/>
      <c r="G202" s="5">
        <v>2</v>
      </c>
      <c r="H202" s="5">
        <v>2</v>
      </c>
      <c r="I202" s="5">
        <v>1</v>
      </c>
      <c r="J202" s="5">
        <v>2</v>
      </c>
      <c r="K202" s="5">
        <v>2</v>
      </c>
      <c r="L202" s="5"/>
    </row>
    <row r="203" spans="1:12">
      <c r="A203" s="8">
        <v>6327</v>
      </c>
      <c r="B203" s="8">
        <v>201</v>
      </c>
      <c r="C203" s="5">
        <v>1</v>
      </c>
      <c r="D203" s="5"/>
      <c r="E203" s="5">
        <v>1</v>
      </c>
      <c r="F203" s="5"/>
      <c r="G203" s="5">
        <v>2</v>
      </c>
      <c r="H203" s="5">
        <v>2</v>
      </c>
      <c r="I203" s="5">
        <v>1</v>
      </c>
      <c r="J203" s="5">
        <v>2</v>
      </c>
      <c r="K203" s="5">
        <v>2</v>
      </c>
      <c r="L203" s="5"/>
    </row>
    <row r="204" spans="1:12">
      <c r="A204" s="8">
        <v>6327</v>
      </c>
      <c r="B204" s="8">
        <v>202</v>
      </c>
      <c r="C204" s="5">
        <v>1</v>
      </c>
      <c r="D204" s="5"/>
      <c r="E204" s="5">
        <v>1</v>
      </c>
      <c r="F204" s="5"/>
      <c r="G204" s="5">
        <v>2</v>
      </c>
      <c r="H204" s="5">
        <v>2</v>
      </c>
      <c r="I204" s="5">
        <v>1</v>
      </c>
      <c r="J204" s="5">
        <v>2</v>
      </c>
      <c r="K204" s="5">
        <v>2</v>
      </c>
      <c r="L204" s="5"/>
    </row>
    <row r="205" spans="1:12">
      <c r="B205" s="37"/>
    </row>
    <row r="206" spans="1:12">
      <c r="A206" s="1" t="s">
        <v>11</v>
      </c>
      <c r="B206" s="1" t="s">
        <v>12</v>
      </c>
    </row>
    <row r="218" spans="2:6">
      <c r="B218" s="248"/>
      <c r="C218" s="248"/>
      <c r="D218" s="248"/>
      <c r="E218" s="248"/>
      <c r="F218" s="2"/>
    </row>
    <row r="219" spans="2:6">
      <c r="B219" s="248"/>
      <c r="C219" s="248"/>
      <c r="D219" s="248"/>
      <c r="E219" s="248"/>
      <c r="F219" s="2"/>
    </row>
    <row r="220" spans="2:6">
      <c r="B220" s="248"/>
      <c r="C220" s="248"/>
      <c r="D220" s="248"/>
      <c r="E220" s="248"/>
    </row>
    <row r="221" spans="2:6">
      <c r="B221" s="248"/>
      <c r="C221" s="248"/>
      <c r="D221" s="248"/>
      <c r="E221" s="248"/>
    </row>
    <row r="222" spans="2:6">
      <c r="B222" s="248"/>
      <c r="C222" s="248"/>
      <c r="D222" s="248"/>
      <c r="E222" s="248"/>
    </row>
    <row r="223" spans="2:6">
      <c r="B223" s="248"/>
      <c r="C223" s="248"/>
      <c r="D223" s="248"/>
      <c r="E223" s="248"/>
    </row>
  </sheetData>
  <mergeCells count="12">
    <mergeCell ref="A1:L1"/>
    <mergeCell ref="B220:C220"/>
    <mergeCell ref="B221:C221"/>
    <mergeCell ref="B222:C222"/>
    <mergeCell ref="B223:E223"/>
    <mergeCell ref="D218:E218"/>
    <mergeCell ref="D219:E219"/>
    <mergeCell ref="D220:E220"/>
    <mergeCell ref="D221:E221"/>
    <mergeCell ref="D222:E222"/>
    <mergeCell ref="B218:C218"/>
    <mergeCell ref="B219:C219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รายชื่อ</vt:lpstr>
      <vt:lpstr>ผลการประเมิน</vt:lpstr>
      <vt:lpstr>ผลการติดตามผล</vt:lpstr>
    </vt:vector>
  </TitlesOfParts>
  <Company>most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</dc:creator>
  <cp:lastModifiedBy>Lenovo</cp:lastModifiedBy>
  <cp:lastPrinted>2024-09-16T02:51:12Z</cp:lastPrinted>
  <dcterms:created xsi:type="dcterms:W3CDTF">2006-05-19T11:06:57Z</dcterms:created>
  <dcterms:modified xsi:type="dcterms:W3CDTF">2025-09-29T16:06:55Z</dcterms:modified>
</cp:coreProperties>
</file>